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525"/>
  </bookViews>
  <sheets>
    <sheet name="Proposta para receb $ (2)" sheetId="2" r:id="rId1"/>
    <sheet name="Proposta para receb $" sheetId="1" state="hidden" r:id="rId2"/>
  </sheets>
  <definedNames>
    <definedName name="_xlnm.Print_Titles" localSheetId="0">'Proposta para receb $ (2)'!$9:$9</definedName>
  </definedNames>
  <calcPr calcId="145621"/>
</workbook>
</file>

<file path=xl/calcChain.xml><?xml version="1.0" encoding="utf-8"?>
<calcChain xmlns="http://schemas.openxmlformats.org/spreadsheetml/2006/main">
  <c r="D197" i="2" l="1"/>
  <c r="E194" i="2"/>
  <c r="E198" i="2" s="1"/>
  <c r="D194" i="2"/>
  <c r="D198" i="2" s="1"/>
  <c r="D185" i="2"/>
  <c r="D171" i="2"/>
  <c r="D150" i="2"/>
  <c r="D145" i="2"/>
  <c r="D133" i="2"/>
  <c r="D124" i="2"/>
  <c r="D116" i="2"/>
  <c r="D186" i="2" s="1"/>
  <c r="D106" i="2"/>
  <c r="D101" i="2"/>
  <c r="D107" i="2" s="1"/>
  <c r="D95" i="2"/>
  <c r="D90" i="2"/>
  <c r="D85" i="2"/>
  <c r="D83" i="2"/>
  <c r="D86" i="2" s="1"/>
  <c r="D69" i="2"/>
  <c r="D76" i="2" s="1"/>
  <c r="D66" i="2"/>
  <c r="E62" i="2"/>
  <c r="D62" i="2"/>
  <c r="E53" i="2"/>
  <c r="D53" i="2"/>
  <c r="E46" i="2"/>
  <c r="D46" i="2"/>
  <c r="D28" i="2"/>
  <c r="D19" i="2"/>
  <c r="E12" i="2"/>
  <c r="D12" i="2"/>
  <c r="D29" i="2" s="1"/>
  <c r="E197" i="2"/>
  <c r="E185" i="2"/>
  <c r="F184" i="2" s="1"/>
  <c r="F168" i="2"/>
  <c r="E171" i="2"/>
  <c r="E150" i="2"/>
  <c r="E145" i="2"/>
  <c r="E133" i="2"/>
  <c r="E124" i="2"/>
  <c r="F118" i="2" s="1"/>
  <c r="E116" i="2"/>
  <c r="E106" i="2"/>
  <c r="F105" i="2"/>
  <c r="E101" i="2"/>
  <c r="E95" i="2"/>
  <c r="E90" i="2"/>
  <c r="E85" i="2"/>
  <c r="E83" i="2"/>
  <c r="F75" i="2"/>
  <c r="E69" i="2"/>
  <c r="E76" i="2" s="1"/>
  <c r="E66" i="2"/>
  <c r="E63" i="2"/>
  <c r="E28" i="2"/>
  <c r="E19" i="2"/>
  <c r="F10" i="2"/>
  <c r="F94" i="2"/>
  <c r="F88" i="2"/>
  <c r="F68" i="2"/>
  <c r="F59" i="2"/>
  <c r="F64" i="2"/>
  <c r="E186" i="2" l="1"/>
  <c r="E107" i="2"/>
  <c r="D77" i="2"/>
  <c r="E77" i="2"/>
  <c r="E29" i="2"/>
  <c r="E86" i="2"/>
  <c r="F109" i="2"/>
  <c r="F196" i="2"/>
  <c r="F191" i="2"/>
  <c r="F187" i="2"/>
  <c r="F127" i="2"/>
  <c r="F100" i="2"/>
  <c r="F51" i="2"/>
  <c r="F20" i="2"/>
  <c r="F17" i="2"/>
  <c r="F265" i="1" l="1"/>
  <c r="F260" i="1"/>
  <c r="G258" i="1"/>
  <c r="F256" i="1"/>
  <c r="F253" i="1"/>
  <c r="F237" i="1"/>
  <c r="G215" i="1"/>
  <c r="G203" i="1"/>
  <c r="F196" i="1"/>
  <c r="F187" i="1"/>
  <c r="G177" i="1"/>
  <c r="F174" i="1"/>
  <c r="F171" i="1"/>
  <c r="F166" i="1"/>
  <c r="F160" i="1"/>
  <c r="F149" i="1"/>
  <c r="F131" i="1"/>
  <c r="F127" i="1"/>
  <c r="F122" i="1"/>
  <c r="F116" i="1"/>
  <c r="F112" i="1"/>
  <c r="G103" i="1"/>
  <c r="F100" i="1"/>
  <c r="F91" i="1"/>
  <c r="F76" i="1"/>
  <c r="F65" i="1"/>
  <c r="F58" i="1"/>
  <c r="F52" i="1"/>
  <c r="F33" i="1"/>
  <c r="F20" i="1"/>
  <c r="F17" i="1"/>
  <c r="F10" i="1"/>
  <c r="F268" i="1" s="1"/>
</calcChain>
</file>

<file path=xl/sharedStrings.xml><?xml version="1.0" encoding="utf-8"?>
<sst xmlns="http://schemas.openxmlformats.org/spreadsheetml/2006/main" count="577" uniqueCount="315">
  <si>
    <t>ANEXO II</t>
  </si>
  <si>
    <t>MUNICIPIOS QUE REALIZARAM EXAMES NO IAL</t>
  </si>
  <si>
    <t>PROPOSTA PARA TRANSFERÊNCIA DOS RECURSOS AOS MUNICÍPIOS IDENTIFICADOS NA COR LARANJA OU ROSA CLARO</t>
  </si>
  <si>
    <r>
      <t xml:space="preserve">Municípios que apresentaram produção no período de maio a outubro/2018 em </t>
    </r>
    <r>
      <rPr>
        <u/>
        <sz val="10"/>
        <color rgb="FF000000"/>
        <rFont val="Arial"/>
        <family val="2"/>
      </rPr>
      <t>todos</t>
    </r>
    <r>
      <rPr>
        <sz val="10"/>
        <color rgb="FF000000"/>
        <rFont val="Arial"/>
        <family val="2"/>
      </rPr>
      <t xml:space="preserve"> os procedimentos</t>
    </r>
  </si>
  <si>
    <r>
      <t xml:space="preserve">Municípios que apresentaram produção no período de maio a outubro/2018 </t>
    </r>
    <r>
      <rPr>
        <u/>
        <sz val="10"/>
        <color rgb="FF000000"/>
        <rFont val="Arial"/>
        <family val="2"/>
      </rPr>
      <t xml:space="preserve">na maioria </t>
    </r>
    <r>
      <rPr>
        <sz val="10"/>
        <color rgb="FF000000"/>
        <rFont val="Arial"/>
        <family val="2"/>
      </rPr>
      <t>dos procedimentos</t>
    </r>
  </si>
  <si>
    <t>DRS</t>
  </si>
  <si>
    <t>RS</t>
  </si>
  <si>
    <t>Ensaios</t>
  </si>
  <si>
    <t>Total Fisico</t>
  </si>
  <si>
    <t>Total $</t>
  </si>
  <si>
    <t>PROPOSTA DE RECURSO A SER TRANSFERIDO</t>
  </si>
  <si>
    <t>CENTRAL DO DRS II</t>
  </si>
  <si>
    <t>ARACATUBA</t>
  </si>
  <si>
    <t>VALPARAISO</t>
  </si>
  <si>
    <t>CENTRAL DO DRS II Total</t>
  </si>
  <si>
    <t>CONSÓRCIO DO DRS II</t>
  </si>
  <si>
    <t>AVANHANDAVA</t>
  </si>
  <si>
    <t>BIRIGUI</t>
  </si>
  <si>
    <t>BREJO ALEGRE</t>
  </si>
  <si>
    <t>BURITAMA</t>
  </si>
  <si>
    <t>PENAPOLIS</t>
  </si>
  <si>
    <t>TURIUBA</t>
  </si>
  <si>
    <t>CONSÓRCIO DO DRS II Total</t>
  </si>
  <si>
    <t>LAGOS do DRS II</t>
  </si>
  <si>
    <t>ANDRADINA</t>
  </si>
  <si>
    <t>GUARACAI</t>
  </si>
  <si>
    <t>ILHA SOLTEIRA</t>
  </si>
  <si>
    <t>LAVINIA</t>
  </si>
  <si>
    <t>MIRANDOPOLIS</t>
  </si>
  <si>
    <t>MURUTINGA DO SUL</t>
  </si>
  <si>
    <t>SUD MENNUCCI</t>
  </si>
  <si>
    <t>SUZANAPOLIS</t>
  </si>
  <si>
    <t>LAGOS do DRS II Total</t>
  </si>
  <si>
    <t>2 Total</t>
  </si>
  <si>
    <t>BAURU</t>
  </si>
  <si>
    <t>AGUDOS</t>
  </si>
  <si>
    <t>AREALVA</t>
  </si>
  <si>
    <t>BALBINOS</t>
  </si>
  <si>
    <t>BOREBI</t>
  </si>
  <si>
    <t>CABRALIA PAULISTA</t>
  </si>
  <si>
    <t>DUARTINA</t>
  </si>
  <si>
    <t>IACANGA</t>
  </si>
  <si>
    <t>LENCOIS PAULISTA</t>
  </si>
  <si>
    <t>LUCIANOPOLIS</t>
  </si>
  <si>
    <t>MACATUBA</t>
  </si>
  <si>
    <t>PEDERNEIRAS</t>
  </si>
  <si>
    <t>PIRAJUI</t>
  </si>
  <si>
    <t>PIRATININGA</t>
  </si>
  <si>
    <t>PRESIDENTE ALVES</t>
  </si>
  <si>
    <t>REGINOPOLIS</t>
  </si>
  <si>
    <t>BAURU Total</t>
  </si>
  <si>
    <t>JAÚ</t>
  </si>
  <si>
    <t>BARIRI</t>
  </si>
  <si>
    <t>BARRA BONITA</t>
  </si>
  <si>
    <t>DOIS CORREGOS</t>
  </si>
  <si>
    <t>IGARACU DO TIETE</t>
  </si>
  <si>
    <t>ITAPUI</t>
  </si>
  <si>
    <t>JAU</t>
  </si>
  <si>
    <t>MINEIROS DO TIETE</t>
  </si>
  <si>
    <t>JAÚ Total</t>
  </si>
  <si>
    <t>LINS</t>
  </si>
  <si>
    <t>CAFELANDIA</t>
  </si>
  <si>
    <t>GETULINA</t>
  </si>
  <si>
    <t>GUAICARA</t>
  </si>
  <si>
    <t>PONGAI</t>
  </si>
  <si>
    <t>PROMISSAO</t>
  </si>
  <si>
    <t>SABINO</t>
  </si>
  <si>
    <t>URU</t>
  </si>
  <si>
    <t>LINS Total</t>
  </si>
  <si>
    <t>6 Total</t>
  </si>
  <si>
    <t>ADAMANTINA</t>
  </si>
  <si>
    <t>FLORIDA PAULISTA</t>
  </si>
  <si>
    <t>INUBIA PAULISTA</t>
  </si>
  <si>
    <t>LUCELIA</t>
  </si>
  <si>
    <t>MARIAPOLIS</t>
  </si>
  <si>
    <t>OSVALDO CRUZ</t>
  </si>
  <si>
    <t>PACAEMBU</t>
  </si>
  <si>
    <t>PRACINHA</t>
  </si>
  <si>
    <t>SAGRES</t>
  </si>
  <si>
    <t>SALMOURAO</t>
  </si>
  <si>
    <t>ADAMANTINA Total</t>
  </si>
  <si>
    <t>ASSIS</t>
  </si>
  <si>
    <t>MARACAI</t>
  </si>
  <si>
    <t>TARUMA</t>
  </si>
  <si>
    <t>ASSIS Total</t>
  </si>
  <si>
    <t>MARÍLIA</t>
  </si>
  <si>
    <t>ALVARO DE CARVALHO</t>
  </si>
  <si>
    <t>ALVINLANDIA</t>
  </si>
  <si>
    <t>CAMPOS NOVOS PAULISTA</t>
  </si>
  <si>
    <t>ECHAPORA</t>
  </si>
  <si>
    <t>FERNAO</t>
  </si>
  <si>
    <t>GALIA</t>
  </si>
  <si>
    <t>GARCA</t>
  </si>
  <si>
    <t>GUAIMBE</t>
  </si>
  <si>
    <t>GUARANTA</t>
  </si>
  <si>
    <t>JULIO MESQUITA</t>
  </si>
  <si>
    <t>LUPERCIO</t>
  </si>
  <si>
    <t>MARILIA</t>
  </si>
  <si>
    <t>OCAUCU</t>
  </si>
  <si>
    <t>ORIENTE</t>
  </si>
  <si>
    <t>POMPEIA</t>
  </si>
  <si>
    <t>QUINTANA</t>
  </si>
  <si>
    <t>UBIRAJARA</t>
  </si>
  <si>
    <t>VERA CRUZ</t>
  </si>
  <si>
    <t>MARÍLIA Total</t>
  </si>
  <si>
    <t>OURINHOS</t>
  </si>
  <si>
    <t>CHAVANTES</t>
  </si>
  <si>
    <t>SAO PEDRO DO TURVO</t>
  </si>
  <si>
    <t>OURINHOS Total</t>
  </si>
  <si>
    <t>TUPÃ</t>
  </si>
  <si>
    <t>BASTOS</t>
  </si>
  <si>
    <t>MARÍLIA?</t>
  </si>
  <si>
    <t>HERCULANDIA</t>
  </si>
  <si>
    <t>PARAPUA</t>
  </si>
  <si>
    <t>QUEIROZ</t>
  </si>
  <si>
    <t>RINOPOLIS</t>
  </si>
  <si>
    <t>TUPA</t>
  </si>
  <si>
    <t>TUPÃ Total</t>
  </si>
  <si>
    <t>9 Total</t>
  </si>
  <si>
    <t>ARARAS</t>
  </si>
  <si>
    <t>LEME</t>
  </si>
  <si>
    <t>PIRASSUNUNGA</t>
  </si>
  <si>
    <t>ARARAS Total</t>
  </si>
  <si>
    <t>LIMEIRA</t>
  </si>
  <si>
    <t>IRACEMAPOLIS</t>
  </si>
  <si>
    <t>LIMEIRA Total</t>
  </si>
  <si>
    <t>PIRACICABA</t>
  </si>
  <si>
    <t>AGUAS DE SAO PEDRO</t>
  </si>
  <si>
    <t>CAPIVARI</t>
  </si>
  <si>
    <t>CHARQUEADA</t>
  </si>
  <si>
    <t>MOMBUCA</t>
  </si>
  <si>
    <t>SANTA MARIA DA SERRA</t>
  </si>
  <si>
    <t>SAO PEDRO</t>
  </si>
  <si>
    <t>PIRACICABA Total</t>
  </si>
  <si>
    <t>RIO CLARO</t>
  </si>
  <si>
    <t>ITIRAPINA</t>
  </si>
  <si>
    <t>SANTA GERTRUDES</t>
  </si>
  <si>
    <t>RIO CLARO Total</t>
  </si>
  <si>
    <t>10 Total</t>
  </si>
  <si>
    <t>ALTA PAULISTA</t>
  </si>
  <si>
    <t>DRACENA</t>
  </si>
  <si>
    <t>IRAPURU</t>
  </si>
  <si>
    <t>JUNQUEIROPOLIS</t>
  </si>
  <si>
    <t>OURO VERDE</t>
  </si>
  <si>
    <t>PANORAMA</t>
  </si>
  <si>
    <t>PAULICEIA</t>
  </si>
  <si>
    <t>SAO JOAO DO PAU D'ALHO</t>
  </si>
  <si>
    <t>TUPI PAULISTA</t>
  </si>
  <si>
    <t>ALTA PAULISTA Total</t>
  </si>
  <si>
    <t>ALTA SOROCABANA</t>
  </si>
  <si>
    <t>ALVARES MACHADO</t>
  </si>
  <si>
    <t>ANHUMAS</t>
  </si>
  <si>
    <t>CAIABU</t>
  </si>
  <si>
    <t>ESTRELA DO NORTE</t>
  </si>
  <si>
    <t>INDIANA</t>
  </si>
  <si>
    <t>MARTINOPOLIS</t>
  </si>
  <si>
    <t>NARANDIBA</t>
  </si>
  <si>
    <t>PIRAPOZINHO</t>
  </si>
  <si>
    <t>PRESIDENTE BERNARDES</t>
  </si>
  <si>
    <t>PRESIDENTE PRUDENTE</t>
  </si>
  <si>
    <t>REGENTE FEIJO</t>
  </si>
  <si>
    <t>RIBEIRAO DOS INDIOS</t>
  </si>
  <si>
    <t>SANDOVALINA</t>
  </si>
  <si>
    <t>SANTO ANASTACIO</t>
  </si>
  <si>
    <t>SANTO EXPEDITO</t>
  </si>
  <si>
    <t>TARABAI</t>
  </si>
  <si>
    <t>ALTA SOROCABANA Total</t>
  </si>
  <si>
    <t>ALTO CAPIVARI</t>
  </si>
  <si>
    <t>IEPE</t>
  </si>
  <si>
    <t>NANTES</t>
  </si>
  <si>
    <t>QUATA</t>
  </si>
  <si>
    <t>RANCHARIA</t>
  </si>
  <si>
    <t>ALTO CAPIVARI Total</t>
  </si>
  <si>
    <t>EXTREMO OESTE PAULISTA</t>
  </si>
  <si>
    <t>CAIUA</t>
  </si>
  <si>
    <t>MARABA PAULISTA</t>
  </si>
  <si>
    <t>PIQUEROBI</t>
  </si>
  <si>
    <t>PRESIDENTE EPITACIO</t>
  </si>
  <si>
    <t>PRESIDENTE VENCESLAU</t>
  </si>
  <si>
    <t>EXTREMO OESTE PAULISTA Total</t>
  </si>
  <si>
    <t>PONTAL DO PARANAPANEMA</t>
  </si>
  <si>
    <t>EUCLIDES DA CUNHA PAULISTA</t>
  </si>
  <si>
    <t>MIRANTE DO PARANAPANEMA</t>
  </si>
  <si>
    <t>ROSANA</t>
  </si>
  <si>
    <t>TEODORO SAMPAIO</t>
  </si>
  <si>
    <t>PONTAL DO PARANAPANEMA Total</t>
  </si>
  <si>
    <t>11 Total</t>
  </si>
  <si>
    <t>MANTIQUEIRA</t>
  </si>
  <si>
    <t>SAO JOAO DA BOA VISTA</t>
  </si>
  <si>
    <t>MANTIQUEIRA Total</t>
  </si>
  <si>
    <t>14 Total</t>
  </si>
  <si>
    <t>CATANDUVA</t>
  </si>
  <si>
    <t>ARIRANHA</t>
  </si>
  <si>
    <t>SJRP?</t>
  </si>
  <si>
    <t>ITAJOBI</t>
  </si>
  <si>
    <t>NOVO HORIZONTE</t>
  </si>
  <si>
    <t>PALMARES PAULISTA</t>
  </si>
  <si>
    <t>PIRANGI</t>
  </si>
  <si>
    <t>SANTA ADELIA</t>
  </si>
  <si>
    <t>TABAPUA</t>
  </si>
  <si>
    <t>CATANDUVA Total</t>
  </si>
  <si>
    <t>FERNANDÓPOLIS</t>
  </si>
  <si>
    <t>ESTRELA D'OESTE</t>
  </si>
  <si>
    <t>FERNANDOPOLIS</t>
  </si>
  <si>
    <t>INDIAPORA</t>
  </si>
  <si>
    <t>MERIDIANO</t>
  </si>
  <si>
    <t>MIRA ESTRELA</t>
  </si>
  <si>
    <t>OUROESTE</t>
  </si>
  <si>
    <t>SAO JOAO DAS DUAS PONTES</t>
  </si>
  <si>
    <t>FERNANDÓPOLIS Total</t>
  </si>
  <si>
    <t>JALES</t>
  </si>
  <si>
    <t>APARECIDA D'OESTE</t>
  </si>
  <si>
    <t>DIRCE REIS</t>
  </si>
  <si>
    <t>PALMEIRA D'OESTE</t>
  </si>
  <si>
    <t>PONTALINDA</t>
  </si>
  <si>
    <t>SANTA SALETE</t>
  </si>
  <si>
    <t>SANTANA DA PONTE PENSA</t>
  </si>
  <si>
    <t>URANIA</t>
  </si>
  <si>
    <t>JALES Total</t>
  </si>
  <si>
    <t>JOSÉ BONIFÁCIO</t>
  </si>
  <si>
    <t>ADOLFO</t>
  </si>
  <si>
    <t>JACI</t>
  </si>
  <si>
    <t>JOSE BONIFACIO</t>
  </si>
  <si>
    <t>MENDONCA</t>
  </si>
  <si>
    <t>MONTE APRAZIVEL</t>
  </si>
  <si>
    <t>NIPOA</t>
  </si>
  <si>
    <t>PLANALTO</t>
  </si>
  <si>
    <t>POLONI</t>
  </si>
  <si>
    <t>UBARANA</t>
  </si>
  <si>
    <t>UNIAO PAULISTA</t>
  </si>
  <si>
    <t>ZACARIAS</t>
  </si>
  <si>
    <t>JOSÉ BONIFÁCIO Total</t>
  </si>
  <si>
    <t>SANTA FÉ DO SUL</t>
  </si>
  <si>
    <t>NOVA CANAA PAULISTA</t>
  </si>
  <si>
    <t>RUBINEIA</t>
  </si>
  <si>
    <t>SANTA CLARA D'OESTE</t>
  </si>
  <si>
    <t>SANTA FE DO SUL</t>
  </si>
  <si>
    <t>SANTA FÉ DO SUL Total</t>
  </si>
  <si>
    <t>SÃO JOSÉ DO RIO PRETO</t>
  </si>
  <si>
    <t>BADY BASSITT</t>
  </si>
  <si>
    <t>BALSAMO</t>
  </si>
  <si>
    <t>CEDRAL</t>
  </si>
  <si>
    <t>GUAPIACU</t>
  </si>
  <si>
    <t>IBIRA</t>
  </si>
  <si>
    <t>ICEM</t>
  </si>
  <si>
    <t>IPIGUA</t>
  </si>
  <si>
    <t>MIRASSOL</t>
  </si>
  <si>
    <t>MIRASSOLANDIA</t>
  </si>
  <si>
    <t>NEVES PAULISTA</t>
  </si>
  <si>
    <t>NOVA ALIANCA</t>
  </si>
  <si>
    <t>NOVA GRANADA</t>
  </si>
  <si>
    <t>ONDA VERDE</t>
  </si>
  <si>
    <t>ORINDIUVA</t>
  </si>
  <si>
    <t>PALESTINA</t>
  </si>
  <si>
    <t>PAULO DE FARIA</t>
  </si>
  <si>
    <t>POTIRENDABA</t>
  </si>
  <si>
    <t>SAO JOSE DO RIO PRETO</t>
  </si>
  <si>
    <t>TANABI</t>
  </si>
  <si>
    <t>UCHOA</t>
  </si>
  <si>
    <t>SÃO JOSÉ DO RIO PRETO Total</t>
  </si>
  <si>
    <t>VOTUPORANGA</t>
  </si>
  <si>
    <t>ALVARES FLORENCE</t>
  </si>
  <si>
    <t>CARDOSO</t>
  </si>
  <si>
    <t>COSMORAMA</t>
  </si>
  <si>
    <t>GENERAL SALGADO</t>
  </si>
  <si>
    <t>MACAUBAL</t>
  </si>
  <si>
    <t>MONCOES</t>
  </si>
  <si>
    <t>NHANDEARA</t>
  </si>
  <si>
    <t>PARISI</t>
  </si>
  <si>
    <t>PONTES GESTAL</t>
  </si>
  <si>
    <t>RIOLANDIA</t>
  </si>
  <si>
    <t>SEBASTIANOPOLIS DO SUL</t>
  </si>
  <si>
    <t>VALENTIM GENTIL</t>
  </si>
  <si>
    <t>VOTUPORANGA Total</t>
  </si>
  <si>
    <t>15 Total</t>
  </si>
  <si>
    <t>ALTO VALE DO PARAÍBA</t>
  </si>
  <si>
    <t>JACAREI</t>
  </si>
  <si>
    <t>ALTO VALE DO PARAÍBA Total</t>
  </si>
  <si>
    <t>CIRC. DA FÉ-V. HISTÓRICO</t>
  </si>
  <si>
    <t>LORENA</t>
  </si>
  <si>
    <t>GUARATINGUETA?</t>
  </si>
  <si>
    <t>CIRC. DA FÉ-V. HISTÓRICO Total</t>
  </si>
  <si>
    <t>LITORAL NORTE</t>
  </si>
  <si>
    <t>CARAGUATATUBA</t>
  </si>
  <si>
    <t>ILHABELA</t>
  </si>
  <si>
    <t>UBATUBA</t>
  </si>
  <si>
    <t>LITORAL NORTE Total</t>
  </si>
  <si>
    <t>V. PARAÍBA - R. SERRANA</t>
  </si>
  <si>
    <t>LAGOINHA</t>
  </si>
  <si>
    <t>TAUBATE</t>
  </si>
  <si>
    <t>V. PARAÍBA - R. SERRANA Total</t>
  </si>
  <si>
    <t>17 Total</t>
  </si>
  <si>
    <t>Total Geral</t>
  </si>
  <si>
    <r>
      <t xml:space="preserve">Municípios que apresentaram produção no período de dezembro/2017 a novembro/2018 em </t>
    </r>
    <r>
      <rPr>
        <u/>
        <sz val="10"/>
        <color rgb="FF000000"/>
        <rFont val="Arial"/>
        <family val="2"/>
      </rPr>
      <t>todos</t>
    </r>
    <r>
      <rPr>
        <sz val="10"/>
        <color rgb="FF000000"/>
        <rFont val="Arial"/>
        <family val="2"/>
      </rPr>
      <t xml:space="preserve"> os procedimentos</t>
    </r>
  </si>
  <si>
    <r>
      <t xml:space="preserve">Municípios que apresentaram produção no período de dezembro/2017 a novembro/2018 </t>
    </r>
    <r>
      <rPr>
        <u/>
        <sz val="10"/>
        <color rgb="FF000000"/>
        <rFont val="Arial"/>
        <family val="2"/>
      </rPr>
      <t xml:space="preserve">na maioria </t>
    </r>
    <r>
      <rPr>
        <sz val="10"/>
        <color rgb="FF000000"/>
        <rFont val="Arial"/>
        <family val="2"/>
      </rPr>
      <t>dos procedimentos</t>
    </r>
  </si>
  <si>
    <t>Tem capacidade para executar</t>
  </si>
  <si>
    <t>Tem capacidade para executar - poderia absorver outros??</t>
  </si>
  <si>
    <t xml:space="preserve">Proposta mantida </t>
  </si>
  <si>
    <t xml:space="preserve">Manter proposta </t>
  </si>
  <si>
    <t>Manter proposta excluindo São Pedro que poderá executar</t>
  </si>
  <si>
    <t xml:space="preserve">RANCHARIA </t>
  </si>
  <si>
    <t>Realiza porém dado o valor baixo, manter a proposta inicial.</t>
  </si>
  <si>
    <t>,</t>
  </si>
  <si>
    <t>Nova proposta para transferir os recursos dos municipios. Proposta inicial Lins, este sem produção.</t>
  </si>
  <si>
    <t>Nova proposta para transferir os recursos dos municipios. Proposta inicial Marilia.</t>
  </si>
  <si>
    <t>Manter proposta excluindo Regente que poderá executar.</t>
  </si>
  <si>
    <t>Nova proposta para transferir os recursos dos municipios. Proposta inicial SJRP.</t>
  </si>
  <si>
    <t>Manter proposta. Tem capacidade para executar para os demais municipios.</t>
  </si>
  <si>
    <t>Nenhum municipio atendeu os critérios. SJRP será a referência??</t>
  </si>
  <si>
    <t>Manter proposta. Tem capacidade para executar para todos os municipios da região.</t>
  </si>
  <si>
    <t xml:space="preserve">Realiza porém dado o valor baixo, manter a proposta inicial de Guaratinguetá. </t>
  </si>
  <si>
    <t xml:space="preserve">Manter proposta. </t>
  </si>
  <si>
    <t>Observações</t>
  </si>
  <si>
    <t>21.02.19</t>
  </si>
  <si>
    <t>Total - excluido valor de Lençõis Paulista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</si>
</sst>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#,##0_ ;\-#,##0\ "/>
  </numFmts>
  <fonts count="1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4" fillId="0" borderId="0" applyFill="0" applyBorder="0" applyAlignment="0" applyProtection="0"/>
  </cellStyleXfs>
  <cellXfs count="111">
    <xf numFmtId="0" fontId="0" fillId="0" borderId="0" xfId="0"/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44" fontId="0" fillId="0" borderId="0" xfId="2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43" fontId="5" fillId="0" borderId="0" xfId="1" applyFont="1" applyAlignment="1">
      <alignment wrapText="1"/>
    </xf>
    <xf numFmtId="0" fontId="0" fillId="2" borderId="0" xfId="0" applyFill="1" applyAlignment="1">
      <alignment wrapText="1"/>
    </xf>
    <xf numFmtId="43" fontId="0" fillId="2" borderId="0" xfId="1" applyFont="1" applyFill="1" applyAlignment="1">
      <alignment wrapText="1"/>
    </xf>
    <xf numFmtId="0" fontId="0" fillId="4" borderId="0" xfId="0" applyFill="1" applyAlignment="1">
      <alignment wrapText="1"/>
    </xf>
    <xf numFmtId="43" fontId="0" fillId="4" borderId="0" xfId="1" applyFont="1" applyFill="1" applyAlignment="1">
      <alignment wrapText="1"/>
    </xf>
    <xf numFmtId="0" fontId="0" fillId="5" borderId="0" xfId="0" applyFill="1" applyAlignment="1">
      <alignment wrapText="1"/>
    </xf>
    <xf numFmtId="43" fontId="0" fillId="5" borderId="0" xfId="1" applyFont="1" applyFill="1" applyAlignment="1">
      <alignment wrapText="1"/>
    </xf>
    <xf numFmtId="0" fontId="0" fillId="6" borderId="0" xfId="0" applyFill="1" applyAlignment="1"/>
    <xf numFmtId="0" fontId="0" fillId="6" borderId="0" xfId="0" applyFill="1" applyAlignment="1">
      <alignment wrapText="1"/>
    </xf>
    <xf numFmtId="43" fontId="0" fillId="6" borderId="0" xfId="1" applyFont="1" applyFill="1" applyAlignment="1">
      <alignment wrapText="1"/>
    </xf>
    <xf numFmtId="0" fontId="0" fillId="7" borderId="0" xfId="0" applyFill="1" applyAlignment="1">
      <alignment wrapText="1"/>
    </xf>
    <xf numFmtId="43" fontId="0" fillId="7" borderId="0" xfId="1" applyFont="1" applyFill="1" applyAlignment="1">
      <alignment wrapText="1"/>
    </xf>
    <xf numFmtId="0" fontId="0" fillId="0" borderId="0" xfId="0" applyFill="1" applyAlignment="1">
      <alignment wrapText="1"/>
    </xf>
    <xf numFmtId="43" fontId="0" fillId="0" borderId="0" xfId="1" applyFont="1" applyFill="1" applyAlignment="1">
      <alignment wrapText="1"/>
    </xf>
    <xf numFmtId="4" fontId="0" fillId="0" borderId="0" xfId="0" applyNumberFormat="1" applyAlignment="1">
      <alignment wrapText="1"/>
    </xf>
    <xf numFmtId="0" fontId="0" fillId="3" borderId="0" xfId="0" applyFill="1" applyAlignment="1">
      <alignment wrapText="1"/>
    </xf>
    <xf numFmtId="43" fontId="0" fillId="3" borderId="0" xfId="1" applyFont="1" applyFill="1" applyAlignment="1">
      <alignment wrapText="1"/>
    </xf>
    <xf numFmtId="164" fontId="0" fillId="0" borderId="0" xfId="0" applyNumberForma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43" fontId="5" fillId="0" borderId="1" xfId="1" applyFont="1" applyBorder="1" applyAlignment="1">
      <alignment wrapText="1"/>
    </xf>
    <xf numFmtId="0" fontId="0" fillId="0" borderId="3" xfId="0" applyBorder="1" applyAlignment="1"/>
    <xf numFmtId="0" fontId="0" fillId="0" borderId="3" xfId="0" applyBorder="1" applyAlignment="1">
      <alignment wrapText="1"/>
    </xf>
    <xf numFmtId="0" fontId="0" fillId="2" borderId="3" xfId="0" applyFill="1" applyBorder="1" applyAlignment="1">
      <alignment wrapText="1"/>
    </xf>
    <xf numFmtId="43" fontId="0" fillId="2" borderId="3" xfId="1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0" fillId="0" borderId="4" xfId="0" applyBorder="1" applyAlignment="1"/>
    <xf numFmtId="0" fontId="0" fillId="0" borderId="4" xfId="0" applyBorder="1" applyAlignment="1">
      <alignment wrapText="1"/>
    </xf>
    <xf numFmtId="43" fontId="0" fillId="0" borderId="4" xfId="1" applyFont="1" applyBorder="1" applyAlignment="1">
      <alignment wrapText="1"/>
    </xf>
    <xf numFmtId="0" fontId="0" fillId="4" borderId="4" xfId="0" applyFill="1" applyBorder="1" applyAlignment="1">
      <alignment wrapText="1"/>
    </xf>
    <xf numFmtId="43" fontId="0" fillId="4" borderId="4" xfId="1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43" fontId="0" fillId="3" borderId="4" xfId="1" applyFont="1" applyFill="1" applyBorder="1" applyAlignment="1">
      <alignment wrapText="1"/>
    </xf>
    <xf numFmtId="43" fontId="0" fillId="5" borderId="4" xfId="1" applyFont="1" applyFill="1" applyBorder="1" applyAlignment="1">
      <alignment wrapText="1"/>
    </xf>
    <xf numFmtId="43" fontId="10" fillId="5" borderId="4" xfId="1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43" fontId="0" fillId="2" borderId="4" xfId="1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0" fillId="0" borderId="5" xfId="0" applyBorder="1" applyAlignment="1"/>
    <xf numFmtId="0" fontId="0" fillId="4" borderId="5" xfId="0" applyFill="1" applyBorder="1" applyAlignment="1">
      <alignment wrapText="1"/>
    </xf>
    <xf numFmtId="43" fontId="0" fillId="4" borderId="5" xfId="1" applyFont="1" applyFill="1" applyBorder="1" applyAlignment="1">
      <alignment wrapText="1"/>
    </xf>
    <xf numFmtId="43" fontId="0" fillId="0" borderId="3" xfId="1" applyFont="1" applyBorder="1" applyAlignment="1">
      <alignment wrapText="1"/>
    </xf>
    <xf numFmtId="43" fontId="10" fillId="0" borderId="4" xfId="0" applyNumberFormat="1" applyFont="1" applyBorder="1" applyAlignment="1">
      <alignment wrapText="1"/>
    </xf>
    <xf numFmtId="43" fontId="10" fillId="0" borderId="4" xfId="1" applyFont="1" applyBorder="1" applyAlignment="1">
      <alignment wrapText="1"/>
    </xf>
    <xf numFmtId="43" fontId="0" fillId="0" borderId="4" xfId="0" applyNumberFormat="1" applyBorder="1" applyAlignment="1">
      <alignment wrapText="1"/>
    </xf>
    <xf numFmtId="0" fontId="0" fillId="0" borderId="4" xfId="0" applyFill="1" applyBorder="1" applyAlignment="1">
      <alignment wrapText="1"/>
    </xf>
    <xf numFmtId="43" fontId="0" fillId="0" borderId="4" xfId="1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43" fontId="0" fillId="8" borderId="4" xfId="1" applyFont="1" applyFill="1" applyBorder="1" applyAlignment="1">
      <alignment wrapText="1"/>
    </xf>
    <xf numFmtId="0" fontId="0" fillId="6" borderId="3" xfId="0" applyFill="1" applyBorder="1" applyAlignment="1"/>
    <xf numFmtId="0" fontId="0" fillId="6" borderId="3" xfId="0" applyFill="1" applyBorder="1" applyAlignment="1">
      <alignment wrapText="1"/>
    </xf>
    <xf numFmtId="43" fontId="0" fillId="6" borderId="3" xfId="1" applyFon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8" borderId="3" xfId="0" applyFill="1" applyBorder="1" applyAlignment="1">
      <alignment wrapText="1"/>
    </xf>
    <xf numFmtId="43" fontId="0" fillId="8" borderId="3" xfId="1" applyFont="1" applyFill="1" applyBorder="1" applyAlignment="1">
      <alignment wrapText="1"/>
    </xf>
    <xf numFmtId="43" fontId="10" fillId="5" borderId="3" xfId="1" applyFont="1" applyFill="1" applyBorder="1" applyAlignment="1">
      <alignment wrapText="1"/>
    </xf>
    <xf numFmtId="0" fontId="0" fillId="6" borderId="2" xfId="0" applyFill="1" applyBorder="1" applyAlignment="1"/>
    <xf numFmtId="0" fontId="0" fillId="6" borderId="2" xfId="0" applyFill="1" applyBorder="1" applyAlignment="1">
      <alignment wrapText="1"/>
    </xf>
    <xf numFmtId="43" fontId="0" fillId="6" borderId="2" xfId="1" applyFont="1" applyFill="1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43" fontId="0" fillId="0" borderId="1" xfId="1" applyFont="1" applyBorder="1" applyAlignment="1">
      <alignment wrapText="1"/>
    </xf>
    <xf numFmtId="3" fontId="0" fillId="0" borderId="0" xfId="1" applyNumberFormat="1" applyFont="1" applyAlignment="1">
      <alignment wrapText="1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2" borderId="3" xfId="0" applyNumberFormat="1" applyFill="1" applyBorder="1" applyAlignment="1">
      <alignment wrapText="1"/>
    </xf>
    <xf numFmtId="3" fontId="0" fillId="0" borderId="4" xfId="0" applyNumberFormat="1" applyBorder="1" applyAlignment="1">
      <alignment wrapText="1"/>
    </xf>
    <xf numFmtId="3" fontId="0" fillId="4" borderId="4" xfId="0" applyNumberFormat="1" applyFill="1" applyBorder="1" applyAlignment="1">
      <alignment wrapText="1"/>
    </xf>
    <xf numFmtId="3" fontId="0" fillId="3" borderId="4" xfId="0" applyNumberFormat="1" applyFill="1" applyBorder="1" applyAlignment="1">
      <alignment wrapText="1"/>
    </xf>
    <xf numFmtId="3" fontId="0" fillId="2" borderId="4" xfId="0" applyNumberFormat="1" applyFill="1" applyBorder="1" applyAlignment="1">
      <alignment wrapText="1"/>
    </xf>
    <xf numFmtId="3" fontId="0" fillId="4" borderId="5" xfId="0" applyNumberFormat="1" applyFill="1" applyBorder="1" applyAlignment="1">
      <alignment wrapText="1"/>
    </xf>
    <xf numFmtId="3" fontId="0" fillId="6" borderId="0" xfId="0" applyNumberFormat="1" applyFill="1" applyAlignment="1">
      <alignment wrapText="1"/>
    </xf>
    <xf numFmtId="3" fontId="0" fillId="0" borderId="3" xfId="0" applyNumberFormat="1" applyBorder="1" applyAlignment="1">
      <alignment wrapText="1"/>
    </xf>
    <xf numFmtId="3" fontId="0" fillId="0" borderId="4" xfId="0" applyNumberFormat="1" applyFill="1" applyBorder="1" applyAlignment="1">
      <alignment wrapText="1"/>
    </xf>
    <xf numFmtId="3" fontId="0" fillId="8" borderId="4" xfId="0" applyNumberFormat="1" applyFill="1" applyBorder="1" applyAlignment="1">
      <alignment wrapText="1"/>
    </xf>
    <xf numFmtId="3" fontId="0" fillId="6" borderId="3" xfId="0" applyNumberFormat="1" applyFill="1" applyBorder="1" applyAlignment="1">
      <alignment wrapText="1"/>
    </xf>
    <xf numFmtId="3" fontId="0" fillId="4" borderId="4" xfId="1" applyNumberFormat="1" applyFont="1" applyFill="1" applyBorder="1" applyAlignment="1">
      <alignment wrapText="1"/>
    </xf>
    <xf numFmtId="3" fontId="0" fillId="8" borderId="3" xfId="0" applyNumberFormat="1" applyFill="1" applyBorder="1" applyAlignment="1">
      <alignment wrapText="1"/>
    </xf>
    <xf numFmtId="3" fontId="0" fillId="6" borderId="2" xfId="0" applyNumberFormat="1" applyFill="1" applyBorder="1" applyAlignment="1">
      <alignment wrapText="1"/>
    </xf>
    <xf numFmtId="4" fontId="0" fillId="6" borderId="0" xfId="0" applyNumberFormat="1" applyFill="1" applyAlignment="1">
      <alignment wrapText="1"/>
    </xf>
    <xf numFmtId="43" fontId="10" fillId="3" borderId="4" xfId="1" applyFont="1" applyFill="1" applyBorder="1" applyAlignment="1">
      <alignment wrapText="1"/>
    </xf>
    <xf numFmtId="43" fontId="0" fillId="4" borderId="4" xfId="0" applyNumberFormat="1" applyFill="1" applyBorder="1" applyAlignment="1">
      <alignment wrapText="1"/>
    </xf>
    <xf numFmtId="0" fontId="10" fillId="4" borderId="4" xfId="0" applyFont="1" applyFill="1" applyBorder="1" applyAlignment="1">
      <alignment wrapText="1"/>
    </xf>
    <xf numFmtId="4" fontId="0" fillId="4" borderId="4" xfId="0" applyNumberFormat="1" applyFill="1" applyBorder="1" applyAlignment="1">
      <alignment wrapText="1"/>
    </xf>
    <xf numFmtId="4" fontId="0" fillId="4" borderId="5" xfId="0" applyNumberFormat="1" applyFill="1" applyBorder="1" applyAlignment="1">
      <alignment wrapText="1"/>
    </xf>
    <xf numFmtId="0" fontId="0" fillId="0" borderId="6" xfId="0" applyBorder="1" applyAlignment="1"/>
    <xf numFmtId="0" fontId="0" fillId="0" borderId="6" xfId="0" applyBorder="1" applyAlignment="1">
      <alignment wrapText="1"/>
    </xf>
    <xf numFmtId="3" fontId="0" fillId="0" borderId="6" xfId="0" applyNumberFormat="1" applyBorder="1" applyAlignment="1">
      <alignment wrapText="1"/>
    </xf>
    <xf numFmtId="43" fontId="0" fillId="0" borderId="6" xfId="1" applyFont="1" applyBorder="1" applyAlignment="1">
      <alignment wrapText="1"/>
    </xf>
    <xf numFmtId="43" fontId="0" fillId="6" borderId="2" xfId="0" applyNumberFormat="1" applyFill="1" applyBorder="1" applyAlignment="1">
      <alignment wrapText="1"/>
    </xf>
    <xf numFmtId="3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166" fontId="0" fillId="0" borderId="0" xfId="1" applyNumberFormat="1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7">
    <cellStyle name="Excel Built-in Normal" xfId="3"/>
    <cellStyle name="Excel Built-in Normal 2" xfId="4"/>
    <cellStyle name="Moeda" xfId="2" builtin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 3" xfId="17"/>
    <cellStyle name="Normal 20" xfId="18"/>
    <cellStyle name="Normal 21" xfId="19"/>
    <cellStyle name="Normal 22" xfId="20"/>
    <cellStyle name="Normal 23" xfId="21"/>
    <cellStyle name="Normal 24" xfId="22"/>
    <cellStyle name="Normal 25" xfId="23"/>
    <cellStyle name="Normal 26" xfId="24"/>
    <cellStyle name="Normal 26 2" xfId="25"/>
    <cellStyle name="Normal 27" xfId="26"/>
    <cellStyle name="Normal 28" xfId="27"/>
    <cellStyle name="Normal 29" xfId="28"/>
    <cellStyle name="Normal 3" xfId="29"/>
    <cellStyle name="Normal 4" xfId="30"/>
    <cellStyle name="Normal 5" xfId="31"/>
    <cellStyle name="Normal 6" xfId="32"/>
    <cellStyle name="Normal 7" xfId="33"/>
    <cellStyle name="Normal 8" xfId="34"/>
    <cellStyle name="Normal 9" xfId="35"/>
    <cellStyle name="Vírgula" xfId="1" builtinId="3"/>
    <cellStyle name="Vírgula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tabSelected="1" workbookViewId="0">
      <selection activeCell="D199" sqref="D199:E199"/>
    </sheetView>
  </sheetViews>
  <sheetFormatPr defaultRowHeight="24.75" customHeight="1" x14ac:dyDescent="0.2"/>
  <cols>
    <col min="1" max="1" width="5.140625" style="3" customWidth="1"/>
    <col min="2" max="2" width="18.85546875" style="1" customWidth="1"/>
    <col min="3" max="3" width="23.85546875" style="4" customWidth="1"/>
    <col min="4" max="4" width="11.42578125" style="76" bestFit="1" customWidth="1"/>
    <col min="5" max="5" width="13.42578125" style="1" customWidth="1"/>
    <col min="6" max="6" width="20.28515625" style="1" customWidth="1"/>
    <col min="7" max="7" width="45.7109375" style="2" customWidth="1"/>
    <col min="8" max="16384" width="9.140625" style="2"/>
  </cols>
  <sheetData>
    <row r="1" spans="1:7" ht="24.75" customHeight="1" x14ac:dyDescent="0.25">
      <c r="A1" s="108" t="s">
        <v>0</v>
      </c>
      <c r="B1" s="108"/>
      <c r="C1" s="108"/>
      <c r="D1" s="108"/>
      <c r="E1" s="108"/>
      <c r="F1" s="108"/>
    </row>
    <row r="3" spans="1:7" ht="24.75" customHeight="1" x14ac:dyDescent="0.2">
      <c r="A3" s="109" t="s">
        <v>1</v>
      </c>
      <c r="B3" s="109"/>
      <c r="C3" s="109"/>
      <c r="D3" s="109"/>
      <c r="E3" s="109"/>
      <c r="F3" s="109"/>
    </row>
    <row r="4" spans="1:7" ht="24.75" customHeight="1" x14ac:dyDescent="0.2">
      <c r="A4" s="110" t="s">
        <v>2</v>
      </c>
      <c r="B4" s="110"/>
      <c r="C4" s="110"/>
      <c r="D4" s="110"/>
      <c r="E4" s="110"/>
      <c r="F4" s="110"/>
    </row>
    <row r="5" spans="1:7" ht="24.75" customHeight="1" x14ac:dyDescent="0.2">
      <c r="A5" s="6"/>
      <c r="B5" s="6"/>
      <c r="C5" s="6"/>
      <c r="D5" s="77"/>
      <c r="E5" s="7"/>
    </row>
    <row r="6" spans="1:7" ht="24.75" customHeight="1" x14ac:dyDescent="0.2">
      <c r="A6" s="8"/>
      <c r="B6" s="9" t="s">
        <v>293</v>
      </c>
      <c r="C6" s="6"/>
      <c r="D6" s="77"/>
      <c r="E6" s="7"/>
    </row>
    <row r="7" spans="1:7" ht="24.75" customHeight="1" x14ac:dyDescent="0.2">
      <c r="A7" s="10"/>
      <c r="B7" s="9" t="s">
        <v>294</v>
      </c>
      <c r="C7" s="6"/>
      <c r="D7" s="77"/>
      <c r="E7" s="7"/>
    </row>
    <row r="8" spans="1:7" ht="24.75" customHeight="1" thickBot="1" x14ac:dyDescent="0.25">
      <c r="A8" s="73"/>
      <c r="B8" s="74"/>
      <c r="C8" s="74"/>
      <c r="D8" s="78"/>
      <c r="E8" s="75"/>
      <c r="F8" s="75"/>
      <c r="G8" s="74"/>
    </row>
    <row r="9" spans="1:7" s="30" customFormat="1" ht="24.75" customHeight="1" thickBot="1" x14ac:dyDescent="0.25">
      <c r="A9" s="31" t="s">
        <v>5</v>
      </c>
      <c r="B9" s="32" t="s">
        <v>6</v>
      </c>
      <c r="C9" s="32" t="s">
        <v>7</v>
      </c>
      <c r="D9" s="79" t="s">
        <v>8</v>
      </c>
      <c r="E9" s="33" t="s">
        <v>9</v>
      </c>
      <c r="F9" s="33" t="s">
        <v>10</v>
      </c>
      <c r="G9" s="32" t="s">
        <v>312</v>
      </c>
    </row>
    <row r="10" spans="1:7" ht="24.75" customHeight="1" x14ac:dyDescent="0.2">
      <c r="A10" s="34">
        <v>2</v>
      </c>
      <c r="B10" s="35" t="s">
        <v>11</v>
      </c>
      <c r="C10" s="36" t="s">
        <v>12</v>
      </c>
      <c r="D10" s="80">
        <v>85</v>
      </c>
      <c r="E10" s="37">
        <v>1268.9499999999998</v>
      </c>
      <c r="F10" s="37">
        <f>E10+E11</f>
        <v>2059.1099999999997</v>
      </c>
      <c r="G10" s="38" t="s">
        <v>297</v>
      </c>
    </row>
    <row r="11" spans="1:7" ht="24.75" customHeight="1" x14ac:dyDescent="0.2">
      <c r="A11" s="39"/>
      <c r="B11" s="40"/>
      <c r="C11" s="40" t="s">
        <v>13</v>
      </c>
      <c r="D11" s="81">
        <v>66</v>
      </c>
      <c r="E11" s="41">
        <v>790.16</v>
      </c>
      <c r="F11" s="41"/>
      <c r="G11" s="40"/>
    </row>
    <row r="12" spans="1:7" ht="24.75" customHeight="1" x14ac:dyDescent="0.2">
      <c r="A12" s="39"/>
      <c r="B12" s="42" t="s">
        <v>14</v>
      </c>
      <c r="C12" s="42"/>
      <c r="D12" s="82">
        <f>D10+D11</f>
        <v>151</v>
      </c>
      <c r="E12" s="43">
        <f>E10+E11</f>
        <v>2059.1099999999997</v>
      </c>
      <c r="F12" s="43"/>
      <c r="G12" s="42"/>
    </row>
    <row r="13" spans="1:7" ht="24.75" customHeight="1" x14ac:dyDescent="0.2">
      <c r="A13" s="39"/>
      <c r="B13" s="40" t="s">
        <v>15</v>
      </c>
      <c r="C13" s="40" t="s">
        <v>16</v>
      </c>
      <c r="D13" s="81">
        <v>2420</v>
      </c>
      <c r="E13" s="41">
        <v>35608.140000000007</v>
      </c>
      <c r="F13" s="41"/>
      <c r="G13" s="40"/>
    </row>
    <row r="14" spans="1:7" ht="24.75" customHeight="1" x14ac:dyDescent="0.2">
      <c r="A14" s="39"/>
      <c r="B14" s="40"/>
      <c r="C14" s="44" t="s">
        <v>17</v>
      </c>
      <c r="D14" s="83">
        <v>6</v>
      </c>
      <c r="E14" s="45">
        <v>38.49</v>
      </c>
      <c r="F14" s="46"/>
      <c r="G14" s="47" t="s">
        <v>301</v>
      </c>
    </row>
    <row r="15" spans="1:7" ht="24.75" customHeight="1" x14ac:dyDescent="0.2">
      <c r="A15" s="39"/>
      <c r="B15" s="40"/>
      <c r="C15" s="44" t="s">
        <v>18</v>
      </c>
      <c r="D15" s="83">
        <v>2</v>
      </c>
      <c r="E15" s="45">
        <v>37.1</v>
      </c>
      <c r="F15" s="46"/>
      <c r="G15" s="47" t="s">
        <v>301</v>
      </c>
    </row>
    <row r="16" spans="1:7" ht="24.75" customHeight="1" x14ac:dyDescent="0.2">
      <c r="A16" s="39"/>
      <c r="B16" s="40"/>
      <c r="C16" s="40" t="s">
        <v>19</v>
      </c>
      <c r="D16" s="81">
        <v>13</v>
      </c>
      <c r="E16" s="41">
        <v>184.06</v>
      </c>
      <c r="F16" s="41"/>
      <c r="G16" s="40"/>
    </row>
    <row r="17" spans="1:7" ht="24.75" customHeight="1" x14ac:dyDescent="0.2">
      <c r="A17" s="39"/>
      <c r="B17" s="40"/>
      <c r="C17" s="48" t="s">
        <v>20</v>
      </c>
      <c r="D17" s="84">
        <v>77</v>
      </c>
      <c r="E17" s="49">
        <v>1074.06</v>
      </c>
      <c r="F17" s="49">
        <f>E19</f>
        <v>36951.85</v>
      </c>
      <c r="G17" s="50" t="s">
        <v>297</v>
      </c>
    </row>
    <row r="18" spans="1:7" ht="24.75" customHeight="1" x14ac:dyDescent="0.2">
      <c r="A18" s="39"/>
      <c r="B18" s="40"/>
      <c r="C18" s="40" t="s">
        <v>21</v>
      </c>
      <c r="D18" s="81">
        <v>1</v>
      </c>
      <c r="E18" s="41">
        <v>10</v>
      </c>
      <c r="F18" s="41"/>
      <c r="G18" s="40"/>
    </row>
    <row r="19" spans="1:7" ht="24.75" customHeight="1" x14ac:dyDescent="0.2">
      <c r="A19" s="39"/>
      <c r="B19" s="42" t="s">
        <v>22</v>
      </c>
      <c r="C19" s="42"/>
      <c r="D19" s="82">
        <f>SUM(D13:D18)</f>
        <v>2519</v>
      </c>
      <c r="E19" s="43">
        <f>SUM(E13:E18)</f>
        <v>36951.85</v>
      </c>
      <c r="F19" s="43"/>
      <c r="G19" s="42"/>
    </row>
    <row r="20" spans="1:7" ht="24.75" customHeight="1" x14ac:dyDescent="0.2">
      <c r="A20" s="39"/>
      <c r="B20" s="40" t="s">
        <v>23</v>
      </c>
      <c r="C20" s="48" t="s">
        <v>24</v>
      </c>
      <c r="D20" s="84">
        <v>297</v>
      </c>
      <c r="E20" s="49">
        <v>4072.9100000000003</v>
      </c>
      <c r="F20" s="49">
        <f>E28</f>
        <v>5636.7000000000007</v>
      </c>
      <c r="G20" s="50" t="s">
        <v>297</v>
      </c>
    </row>
    <row r="21" spans="1:7" ht="24.75" customHeight="1" x14ac:dyDescent="0.2">
      <c r="A21" s="39"/>
      <c r="B21" s="40"/>
      <c r="C21" s="40" t="s">
        <v>25</v>
      </c>
      <c r="D21" s="81">
        <v>4</v>
      </c>
      <c r="E21" s="41">
        <v>25.66</v>
      </c>
      <c r="F21" s="41"/>
      <c r="G21" s="40"/>
    </row>
    <row r="22" spans="1:7" ht="24.75" customHeight="1" x14ac:dyDescent="0.2">
      <c r="A22" s="39"/>
      <c r="B22" s="40"/>
      <c r="C22" s="40" t="s">
        <v>26</v>
      </c>
      <c r="D22" s="81">
        <v>6</v>
      </c>
      <c r="E22" s="41">
        <v>61.379999999999995</v>
      </c>
      <c r="F22" s="41"/>
      <c r="G22" s="40"/>
    </row>
    <row r="23" spans="1:7" ht="24.75" customHeight="1" x14ac:dyDescent="0.2">
      <c r="A23" s="39"/>
      <c r="B23" s="40"/>
      <c r="C23" s="40" t="s">
        <v>27</v>
      </c>
      <c r="D23" s="81">
        <v>179</v>
      </c>
      <c r="E23" s="41">
        <v>1134.52</v>
      </c>
      <c r="F23" s="41"/>
      <c r="G23" s="40"/>
    </row>
    <row r="24" spans="1:7" ht="24.75" customHeight="1" x14ac:dyDescent="0.2">
      <c r="A24" s="39"/>
      <c r="B24" s="40"/>
      <c r="C24" s="40" t="s">
        <v>28</v>
      </c>
      <c r="D24" s="81">
        <v>40</v>
      </c>
      <c r="E24" s="41">
        <v>313.98</v>
      </c>
      <c r="F24" s="41"/>
      <c r="G24" s="40"/>
    </row>
    <row r="25" spans="1:7" ht="24.75" customHeight="1" x14ac:dyDescent="0.2">
      <c r="A25" s="39"/>
      <c r="B25" s="40"/>
      <c r="C25" s="40" t="s">
        <v>29</v>
      </c>
      <c r="D25" s="81">
        <v>2</v>
      </c>
      <c r="E25" s="41">
        <v>12.83</v>
      </c>
      <c r="F25" s="41"/>
      <c r="G25" s="40"/>
    </row>
    <row r="26" spans="1:7" ht="24.75" customHeight="1" x14ac:dyDescent="0.2">
      <c r="A26" s="39"/>
      <c r="B26" s="40"/>
      <c r="C26" s="40" t="s">
        <v>30</v>
      </c>
      <c r="D26" s="81">
        <v>4</v>
      </c>
      <c r="E26" s="41">
        <v>12.59</v>
      </c>
      <c r="F26" s="41"/>
      <c r="G26" s="40"/>
    </row>
    <row r="27" spans="1:7" ht="24.75" customHeight="1" x14ac:dyDescent="0.2">
      <c r="A27" s="39"/>
      <c r="B27" s="40"/>
      <c r="C27" s="40" t="s">
        <v>31</v>
      </c>
      <c r="D27" s="81">
        <v>1</v>
      </c>
      <c r="E27" s="41">
        <v>2.83</v>
      </c>
      <c r="F27" s="41"/>
      <c r="G27" s="40"/>
    </row>
    <row r="28" spans="1:7" ht="24.75" customHeight="1" thickBot="1" x14ac:dyDescent="0.25">
      <c r="A28" s="51"/>
      <c r="B28" s="52" t="s">
        <v>32</v>
      </c>
      <c r="C28" s="52"/>
      <c r="D28" s="85">
        <f>SUM(D20:D27)</f>
        <v>533</v>
      </c>
      <c r="E28" s="53">
        <f>SUM(E20:E27)</f>
        <v>5636.7000000000007</v>
      </c>
      <c r="F28" s="53"/>
      <c r="G28" s="52"/>
    </row>
    <row r="29" spans="1:7" ht="24.75" customHeight="1" thickBot="1" x14ac:dyDescent="0.25">
      <c r="A29" s="18" t="s">
        <v>33</v>
      </c>
      <c r="B29" s="19"/>
      <c r="C29" s="19"/>
      <c r="D29" s="86">
        <f>D12+D19+D28</f>
        <v>3203</v>
      </c>
      <c r="E29" s="94">
        <f>E12+E19+E28</f>
        <v>44647.66</v>
      </c>
      <c r="F29" s="20"/>
      <c r="G29" s="19"/>
    </row>
    <row r="30" spans="1:7" ht="24.75" customHeight="1" x14ac:dyDescent="0.2">
      <c r="A30" s="34">
        <v>6</v>
      </c>
      <c r="B30" s="35" t="s">
        <v>34</v>
      </c>
      <c r="C30" s="35" t="s">
        <v>35</v>
      </c>
      <c r="D30" s="87">
        <v>3148</v>
      </c>
      <c r="E30" s="54">
        <v>42085.34</v>
      </c>
      <c r="F30" s="54"/>
      <c r="G30" s="35"/>
    </row>
    <row r="31" spans="1:7" ht="24.75" customHeight="1" x14ac:dyDescent="0.2">
      <c r="A31" s="39"/>
      <c r="B31" s="40"/>
      <c r="C31" s="40" t="s">
        <v>36</v>
      </c>
      <c r="D31" s="81">
        <v>1</v>
      </c>
      <c r="E31" s="41">
        <v>10</v>
      </c>
      <c r="F31" s="41"/>
      <c r="G31" s="40"/>
    </row>
    <row r="32" spans="1:7" ht="24.75" customHeight="1" x14ac:dyDescent="0.2">
      <c r="A32" s="39"/>
      <c r="B32" s="40"/>
      <c r="C32" s="40" t="s">
        <v>37</v>
      </c>
      <c r="D32" s="81">
        <v>5589</v>
      </c>
      <c r="E32" s="41">
        <v>75548.05</v>
      </c>
      <c r="F32" s="41"/>
      <c r="G32" s="40"/>
    </row>
    <row r="33" spans="1:7" ht="24.75" customHeight="1" x14ac:dyDescent="0.2">
      <c r="A33" s="39"/>
      <c r="B33" s="40"/>
      <c r="C33" s="48" t="s">
        <v>34</v>
      </c>
      <c r="D33" s="84">
        <v>15593</v>
      </c>
      <c r="E33" s="49">
        <v>196294.45</v>
      </c>
      <c r="F33" s="49">
        <v>381559.58000000007</v>
      </c>
      <c r="G33" s="55" t="s">
        <v>314</v>
      </c>
    </row>
    <row r="34" spans="1:7" ht="24.75" customHeight="1" x14ac:dyDescent="0.2">
      <c r="A34" s="39"/>
      <c r="B34" s="40"/>
      <c r="C34" s="40" t="s">
        <v>38</v>
      </c>
      <c r="D34" s="81">
        <v>172</v>
      </c>
      <c r="E34" s="41">
        <v>2253.1799999999998</v>
      </c>
      <c r="F34" s="41"/>
      <c r="G34" s="40"/>
    </row>
    <row r="35" spans="1:7" ht="24.75" customHeight="1" x14ac:dyDescent="0.2">
      <c r="A35" s="39"/>
      <c r="B35" s="40"/>
      <c r="C35" s="40" t="s">
        <v>39</v>
      </c>
      <c r="D35" s="81">
        <v>62</v>
      </c>
      <c r="E35" s="41">
        <v>949.11</v>
      </c>
      <c r="F35" s="41"/>
      <c r="G35" s="40"/>
    </row>
    <row r="36" spans="1:7" ht="24.75" customHeight="1" x14ac:dyDescent="0.2">
      <c r="A36" s="39"/>
      <c r="B36" s="40"/>
      <c r="C36" s="40" t="s">
        <v>40</v>
      </c>
      <c r="D36" s="81">
        <v>986</v>
      </c>
      <c r="E36" s="41">
        <v>13599.09</v>
      </c>
      <c r="F36" s="41"/>
      <c r="G36" s="40"/>
    </row>
    <row r="37" spans="1:7" ht="24.75" customHeight="1" x14ac:dyDescent="0.2">
      <c r="A37" s="39"/>
      <c r="B37" s="40"/>
      <c r="C37" s="40" t="s">
        <v>41</v>
      </c>
      <c r="D37" s="81">
        <v>883</v>
      </c>
      <c r="E37" s="41">
        <v>10118.109999999999</v>
      </c>
      <c r="F37" s="41"/>
      <c r="G37" s="40"/>
    </row>
    <row r="38" spans="1:7" ht="24.75" customHeight="1" x14ac:dyDescent="0.2">
      <c r="A38" s="39"/>
      <c r="B38" s="40"/>
      <c r="C38" s="44" t="s">
        <v>42</v>
      </c>
      <c r="D38" s="83">
        <v>3400</v>
      </c>
      <c r="E38" s="45">
        <v>47026.86</v>
      </c>
      <c r="F38" s="95"/>
      <c r="G38" s="56" t="s">
        <v>296</v>
      </c>
    </row>
    <row r="39" spans="1:7" ht="24.75" customHeight="1" x14ac:dyDescent="0.2">
      <c r="A39" s="39"/>
      <c r="B39" s="40"/>
      <c r="C39" s="40" t="s">
        <v>43</v>
      </c>
      <c r="D39" s="81">
        <v>3</v>
      </c>
      <c r="E39" s="41">
        <v>55.650000000000006</v>
      </c>
      <c r="F39" s="41"/>
      <c r="G39" s="40"/>
    </row>
    <row r="40" spans="1:7" ht="24.75" customHeight="1" x14ac:dyDescent="0.2">
      <c r="A40" s="39"/>
      <c r="B40" s="40"/>
      <c r="C40" s="40" t="s">
        <v>44</v>
      </c>
      <c r="D40" s="81">
        <v>763</v>
      </c>
      <c r="E40" s="41">
        <v>9292.3799999999992</v>
      </c>
      <c r="F40" s="41"/>
      <c r="G40" s="40"/>
    </row>
    <row r="41" spans="1:7" ht="24.75" customHeight="1" x14ac:dyDescent="0.2">
      <c r="A41" s="39"/>
      <c r="B41" s="40"/>
      <c r="C41" s="40" t="s">
        <v>45</v>
      </c>
      <c r="D41" s="81">
        <v>184</v>
      </c>
      <c r="E41" s="41">
        <v>1443.86</v>
      </c>
      <c r="F41" s="41"/>
      <c r="G41" s="40"/>
    </row>
    <row r="42" spans="1:7" ht="24.75" customHeight="1" x14ac:dyDescent="0.2">
      <c r="A42" s="39"/>
      <c r="B42" s="40"/>
      <c r="C42" s="40" t="s">
        <v>46</v>
      </c>
      <c r="D42" s="81">
        <v>646</v>
      </c>
      <c r="E42" s="41">
        <v>4363.51</v>
      </c>
      <c r="F42" s="41"/>
      <c r="G42" s="40"/>
    </row>
    <row r="43" spans="1:7" ht="24.75" customHeight="1" x14ac:dyDescent="0.2">
      <c r="A43" s="39"/>
      <c r="B43" s="40"/>
      <c r="C43" s="40" t="s">
        <v>47</v>
      </c>
      <c r="D43" s="81">
        <v>1050</v>
      </c>
      <c r="E43" s="41">
        <v>15074.260000000002</v>
      </c>
      <c r="F43" s="41"/>
      <c r="G43" s="40"/>
    </row>
    <row r="44" spans="1:7" ht="24.75" customHeight="1" x14ac:dyDescent="0.2">
      <c r="A44" s="39"/>
      <c r="B44" s="40"/>
      <c r="C44" s="40" t="s">
        <v>48</v>
      </c>
      <c r="D44" s="81">
        <v>323</v>
      </c>
      <c r="E44" s="41">
        <v>4148.96</v>
      </c>
      <c r="F44" s="41"/>
      <c r="G44" s="40"/>
    </row>
    <row r="45" spans="1:7" ht="24.75" customHeight="1" x14ac:dyDescent="0.2">
      <c r="A45" s="39"/>
      <c r="B45" s="40"/>
      <c r="C45" s="40" t="s">
        <v>49</v>
      </c>
      <c r="D45" s="81">
        <v>470</v>
      </c>
      <c r="E45" s="41">
        <v>6323.63</v>
      </c>
      <c r="F45" s="41"/>
      <c r="G45" s="40"/>
    </row>
    <row r="46" spans="1:7" ht="24.75" customHeight="1" x14ac:dyDescent="0.2">
      <c r="A46" s="39"/>
      <c r="B46" s="42" t="s">
        <v>50</v>
      </c>
      <c r="C46" s="42"/>
      <c r="D46" s="82">
        <f>SUM(D30:D45)</f>
        <v>33273</v>
      </c>
      <c r="E46" s="98">
        <f>SUM(E30:E45)</f>
        <v>428586.44000000006</v>
      </c>
      <c r="F46" s="43"/>
      <c r="G46" s="96"/>
    </row>
    <row r="47" spans="1:7" ht="24.75" customHeight="1" x14ac:dyDescent="0.2">
      <c r="A47" s="39"/>
      <c r="B47" s="40" t="s">
        <v>51</v>
      </c>
      <c r="C47" s="40" t="s">
        <v>52</v>
      </c>
      <c r="D47" s="81">
        <v>687</v>
      </c>
      <c r="E47" s="41">
        <v>9703.74</v>
      </c>
      <c r="F47" s="41"/>
      <c r="G47" s="40"/>
    </row>
    <row r="48" spans="1:7" ht="24.75" customHeight="1" x14ac:dyDescent="0.2">
      <c r="A48" s="39"/>
      <c r="B48" s="40"/>
      <c r="C48" s="40" t="s">
        <v>53</v>
      </c>
      <c r="D48" s="81">
        <v>34</v>
      </c>
      <c r="E48" s="41">
        <v>319.07000000000005</v>
      </c>
      <c r="F48" s="41"/>
      <c r="G48" s="40"/>
    </row>
    <row r="49" spans="1:7" ht="24.75" customHeight="1" x14ac:dyDescent="0.2">
      <c r="A49" s="39"/>
      <c r="B49" s="40"/>
      <c r="C49" s="40" t="s">
        <v>54</v>
      </c>
      <c r="D49" s="81">
        <v>511</v>
      </c>
      <c r="E49" s="41">
        <v>7126.7800000000007</v>
      </c>
      <c r="F49" s="41"/>
      <c r="G49" s="40"/>
    </row>
    <row r="50" spans="1:7" ht="24.75" customHeight="1" x14ac:dyDescent="0.2">
      <c r="A50" s="39"/>
      <c r="B50" s="40"/>
      <c r="C50" s="40" t="s">
        <v>56</v>
      </c>
      <c r="D50" s="81">
        <v>4</v>
      </c>
      <c r="E50" s="41">
        <v>48.55</v>
      </c>
      <c r="F50" s="41"/>
      <c r="G50" s="40"/>
    </row>
    <row r="51" spans="1:7" ht="24.75" customHeight="1" x14ac:dyDescent="0.2">
      <c r="A51" s="39"/>
      <c r="B51" s="40"/>
      <c r="C51" s="48" t="s">
        <v>57</v>
      </c>
      <c r="D51" s="84"/>
      <c r="E51" s="49"/>
      <c r="F51" s="49">
        <f>E53</f>
        <v>18316.68</v>
      </c>
      <c r="G51" s="50" t="s">
        <v>297</v>
      </c>
    </row>
    <row r="52" spans="1:7" ht="24.75" customHeight="1" x14ac:dyDescent="0.2">
      <c r="A52" s="39"/>
      <c r="B52" s="40"/>
      <c r="C52" s="40" t="s">
        <v>58</v>
      </c>
      <c r="D52" s="81">
        <v>99</v>
      </c>
      <c r="E52" s="41">
        <v>1118.54</v>
      </c>
      <c r="F52" s="41"/>
      <c r="G52" s="40"/>
    </row>
    <row r="53" spans="1:7" ht="24.75" customHeight="1" x14ac:dyDescent="0.2">
      <c r="A53" s="39"/>
      <c r="B53" s="42" t="s">
        <v>59</v>
      </c>
      <c r="C53" s="42"/>
      <c r="D53" s="82">
        <f>SUM(D47:D52)</f>
        <v>1335</v>
      </c>
      <c r="E53" s="98">
        <f>SUM(E47:E52)</f>
        <v>18316.68</v>
      </c>
      <c r="F53" s="43"/>
      <c r="G53" s="42"/>
    </row>
    <row r="54" spans="1:7" ht="24.75" customHeight="1" x14ac:dyDescent="0.2">
      <c r="A54" s="39"/>
      <c r="B54" s="40" t="s">
        <v>60</v>
      </c>
      <c r="C54" s="40" t="s">
        <v>61</v>
      </c>
      <c r="D54" s="81">
        <v>623</v>
      </c>
      <c r="E54" s="41">
        <v>8464.34</v>
      </c>
      <c r="F54" s="41"/>
      <c r="G54" s="40"/>
    </row>
    <row r="55" spans="1:7" ht="24.75" customHeight="1" x14ac:dyDescent="0.2">
      <c r="A55" s="39"/>
      <c r="B55" s="40"/>
      <c r="C55" s="40" t="s">
        <v>62</v>
      </c>
      <c r="D55" s="81">
        <v>979</v>
      </c>
      <c r="E55" s="41">
        <v>13181.78</v>
      </c>
      <c r="F55" s="41"/>
      <c r="G55" s="40"/>
    </row>
    <row r="56" spans="1:7" ht="24.75" customHeight="1" x14ac:dyDescent="0.2">
      <c r="A56" s="39"/>
      <c r="B56" s="40"/>
      <c r="C56" s="40" t="s">
        <v>63</v>
      </c>
      <c r="D56" s="81">
        <v>721</v>
      </c>
      <c r="E56" s="41">
        <v>9468.3800000000028</v>
      </c>
      <c r="F56" s="41"/>
      <c r="G56" s="40"/>
    </row>
    <row r="57" spans="1:7" ht="24.75" customHeight="1" x14ac:dyDescent="0.2">
      <c r="A57" s="39"/>
      <c r="B57" s="40"/>
      <c r="C57" s="58" t="s">
        <v>60</v>
      </c>
      <c r="D57" s="88">
        <v>2717</v>
      </c>
      <c r="E57" s="59">
        <v>40046.600000000006</v>
      </c>
      <c r="F57" s="59"/>
      <c r="G57" s="40"/>
    </row>
    <row r="58" spans="1:7" ht="24.75" customHeight="1" x14ac:dyDescent="0.2">
      <c r="A58" s="39"/>
      <c r="B58" s="40"/>
      <c r="C58" s="40" t="s">
        <v>64</v>
      </c>
      <c r="D58" s="81">
        <v>69</v>
      </c>
      <c r="E58" s="41">
        <v>932.5200000000001</v>
      </c>
      <c r="F58" s="41"/>
      <c r="G58" s="40"/>
    </row>
    <row r="59" spans="1:7" ht="24.75" customHeight="1" x14ac:dyDescent="0.2">
      <c r="A59" s="39"/>
      <c r="B59" s="40"/>
      <c r="C59" s="60" t="s">
        <v>65</v>
      </c>
      <c r="D59" s="89">
        <v>1329</v>
      </c>
      <c r="E59" s="61">
        <v>20896.790000000005</v>
      </c>
      <c r="F59" s="61">
        <f>SUM(E54:E61)</f>
        <v>97278.630000000019</v>
      </c>
      <c r="G59" s="50" t="s">
        <v>303</v>
      </c>
    </row>
    <row r="60" spans="1:7" ht="24.75" customHeight="1" x14ac:dyDescent="0.2">
      <c r="A60" s="39"/>
      <c r="B60" s="40"/>
      <c r="C60" s="40" t="s">
        <v>66</v>
      </c>
      <c r="D60" s="81">
        <v>323</v>
      </c>
      <c r="E60" s="41">
        <v>3908.77</v>
      </c>
      <c r="F60" s="41"/>
      <c r="G60" s="40" t="s">
        <v>302</v>
      </c>
    </row>
    <row r="61" spans="1:7" ht="24.75" customHeight="1" x14ac:dyDescent="0.2">
      <c r="A61" s="39"/>
      <c r="B61" s="40"/>
      <c r="C61" s="40" t="s">
        <v>67</v>
      </c>
      <c r="D61" s="81">
        <v>24</v>
      </c>
      <c r="E61" s="41">
        <v>379.45000000000005</v>
      </c>
      <c r="F61" s="41"/>
      <c r="G61" s="40"/>
    </row>
    <row r="62" spans="1:7" ht="24.75" customHeight="1" thickBot="1" x14ac:dyDescent="0.25">
      <c r="A62" s="51"/>
      <c r="B62" s="52" t="s">
        <v>68</v>
      </c>
      <c r="C62" s="52"/>
      <c r="D62" s="85">
        <f>SUM(D54:D61)</f>
        <v>6785</v>
      </c>
      <c r="E62" s="99">
        <f>SUM(E54:E61)</f>
        <v>97278.630000000019</v>
      </c>
      <c r="F62" s="53"/>
      <c r="G62" s="52"/>
    </row>
    <row r="63" spans="1:7" ht="24.75" customHeight="1" x14ac:dyDescent="0.2">
      <c r="A63" s="62" t="s">
        <v>69</v>
      </c>
      <c r="B63" s="63"/>
      <c r="C63" s="63"/>
      <c r="D63" s="90">
        <v>42296</v>
      </c>
      <c r="E63" s="64">
        <f>E46+E53+E62</f>
        <v>544181.75000000012</v>
      </c>
      <c r="F63" s="64"/>
      <c r="G63" s="63"/>
    </row>
    <row r="64" spans="1:7" ht="24.75" customHeight="1" x14ac:dyDescent="0.2">
      <c r="A64" s="39">
        <v>9</v>
      </c>
      <c r="B64" s="40" t="s">
        <v>70</v>
      </c>
      <c r="C64" s="48" t="s">
        <v>70</v>
      </c>
      <c r="D64" s="84"/>
      <c r="E64" s="49"/>
      <c r="F64" s="49">
        <f>E65</f>
        <v>6934.2000000000007</v>
      </c>
      <c r="G64" s="50" t="s">
        <v>298</v>
      </c>
    </row>
    <row r="65" spans="1:7" ht="24.75" customHeight="1" x14ac:dyDescent="0.2">
      <c r="A65" s="39"/>
      <c r="B65" s="40"/>
      <c r="C65" s="40" t="s">
        <v>75</v>
      </c>
      <c r="D65" s="81">
        <v>690</v>
      </c>
      <c r="E65" s="41">
        <v>6934.2000000000007</v>
      </c>
      <c r="F65" s="41"/>
      <c r="G65" s="40"/>
    </row>
    <row r="66" spans="1:7" ht="24.75" customHeight="1" x14ac:dyDescent="0.2">
      <c r="A66" s="39"/>
      <c r="B66" s="42" t="s">
        <v>80</v>
      </c>
      <c r="C66" s="42"/>
      <c r="D66" s="82">
        <f>D65</f>
        <v>690</v>
      </c>
      <c r="E66" s="43">
        <f>E65</f>
        <v>6934.2000000000007</v>
      </c>
      <c r="F66" s="43"/>
      <c r="G66" s="42"/>
    </row>
    <row r="67" spans="1:7" ht="24.75" customHeight="1" x14ac:dyDescent="0.2">
      <c r="A67" s="39"/>
      <c r="B67" s="40" t="s">
        <v>85</v>
      </c>
      <c r="C67" s="40" t="s">
        <v>92</v>
      </c>
      <c r="D67" s="81">
        <v>1313</v>
      </c>
      <c r="E67" s="41">
        <v>18366.410000000003</v>
      </c>
      <c r="F67" s="41"/>
      <c r="G67" s="40"/>
    </row>
    <row r="68" spans="1:7" ht="24.75" customHeight="1" x14ac:dyDescent="0.2">
      <c r="A68" s="39"/>
      <c r="B68" s="40"/>
      <c r="C68" s="48" t="s">
        <v>97</v>
      </c>
      <c r="D68" s="84"/>
      <c r="E68" s="49"/>
      <c r="F68" s="49">
        <f>E67</f>
        <v>18366.410000000003</v>
      </c>
      <c r="G68" s="50" t="s">
        <v>298</v>
      </c>
    </row>
    <row r="69" spans="1:7" ht="24.75" customHeight="1" x14ac:dyDescent="0.2">
      <c r="A69" s="39"/>
      <c r="B69" s="42" t="s">
        <v>104</v>
      </c>
      <c r="C69" s="42"/>
      <c r="D69" s="82">
        <f>D67</f>
        <v>1313</v>
      </c>
      <c r="E69" s="43">
        <f>E67</f>
        <v>18366.410000000003</v>
      </c>
      <c r="F69" s="43"/>
      <c r="G69" s="42"/>
    </row>
    <row r="70" spans="1:7" ht="24.75" customHeight="1" x14ac:dyDescent="0.2">
      <c r="A70" s="39"/>
      <c r="B70" s="40" t="s">
        <v>109</v>
      </c>
      <c r="C70" s="40" t="s">
        <v>110</v>
      </c>
      <c r="D70" s="81">
        <v>28</v>
      </c>
      <c r="E70" s="41">
        <v>174.35000000000002</v>
      </c>
      <c r="F70" s="41"/>
      <c r="G70" s="65"/>
    </row>
    <row r="71" spans="1:7" ht="24.75" customHeight="1" x14ac:dyDescent="0.2">
      <c r="A71" s="39"/>
      <c r="B71" s="40"/>
      <c r="C71" s="40" t="s">
        <v>112</v>
      </c>
      <c r="D71" s="81">
        <v>159</v>
      </c>
      <c r="E71" s="41">
        <v>1590</v>
      </c>
      <c r="F71" s="41"/>
      <c r="G71" s="40"/>
    </row>
    <row r="72" spans="1:7" ht="24.75" customHeight="1" x14ac:dyDescent="0.2">
      <c r="A72" s="39"/>
      <c r="B72" s="40"/>
      <c r="C72" s="40" t="s">
        <v>113</v>
      </c>
      <c r="D72" s="81">
        <v>3</v>
      </c>
      <c r="E72" s="41">
        <v>9.76</v>
      </c>
      <c r="F72" s="41"/>
      <c r="G72" s="40"/>
    </row>
    <row r="73" spans="1:7" ht="24.75" customHeight="1" x14ac:dyDescent="0.2">
      <c r="A73" s="39"/>
      <c r="B73" s="40"/>
      <c r="C73" s="40" t="s">
        <v>114</v>
      </c>
      <c r="D73" s="81">
        <v>2</v>
      </c>
      <c r="E73" s="41">
        <v>6.93</v>
      </c>
      <c r="F73" s="41"/>
      <c r="G73" s="40"/>
    </row>
    <row r="74" spans="1:7" ht="24.75" customHeight="1" x14ac:dyDescent="0.2">
      <c r="A74" s="39"/>
      <c r="B74" s="40"/>
      <c r="C74" s="40" t="s">
        <v>115</v>
      </c>
      <c r="D74" s="81">
        <v>37</v>
      </c>
      <c r="E74" s="41">
        <v>670.63000000000011</v>
      </c>
      <c r="F74" s="41"/>
      <c r="G74" s="40"/>
    </row>
    <row r="75" spans="1:7" ht="24.75" customHeight="1" x14ac:dyDescent="0.2">
      <c r="A75" s="39"/>
      <c r="B75" s="40"/>
      <c r="C75" s="60" t="s">
        <v>116</v>
      </c>
      <c r="D75" s="89">
        <v>2967</v>
      </c>
      <c r="E75" s="61">
        <v>49478.100000000013</v>
      </c>
      <c r="F75" s="61">
        <f>E70+E71+E72+E73+E74+E75</f>
        <v>51929.770000000011</v>
      </c>
      <c r="G75" s="50" t="s">
        <v>304</v>
      </c>
    </row>
    <row r="76" spans="1:7" ht="24.75" customHeight="1" thickBot="1" x14ac:dyDescent="0.25">
      <c r="A76" s="51"/>
      <c r="B76" s="52" t="s">
        <v>117</v>
      </c>
      <c r="C76" s="52"/>
      <c r="D76" s="85">
        <f>SUM(D69:D75)</f>
        <v>4509</v>
      </c>
      <c r="E76" s="99">
        <f>SUM(E69:E75)</f>
        <v>70296.180000000022</v>
      </c>
      <c r="F76" s="53"/>
      <c r="G76" s="52"/>
    </row>
    <row r="77" spans="1:7" ht="24.75" customHeight="1" thickBot="1" x14ac:dyDescent="0.25">
      <c r="A77" s="70" t="s">
        <v>118</v>
      </c>
      <c r="B77" s="71"/>
      <c r="C77" s="71"/>
      <c r="D77" s="93">
        <f>D66+D69+D76</f>
        <v>6512</v>
      </c>
      <c r="E77" s="72">
        <f>E66+E69+E76</f>
        <v>95596.790000000023</v>
      </c>
      <c r="F77" s="72"/>
      <c r="G77" s="71"/>
    </row>
    <row r="78" spans="1:7" ht="24.75" customHeight="1" x14ac:dyDescent="0.2">
      <c r="A78" s="100"/>
      <c r="B78" s="101" t="s">
        <v>126</v>
      </c>
      <c r="C78" s="101" t="s">
        <v>128</v>
      </c>
      <c r="D78" s="102">
        <v>191</v>
      </c>
      <c r="E78" s="103">
        <v>3260.8999999999996</v>
      </c>
      <c r="F78" s="103"/>
      <c r="G78" s="101"/>
    </row>
    <row r="79" spans="1:7" ht="24.75" customHeight="1" x14ac:dyDescent="0.2">
      <c r="A79" s="39"/>
      <c r="B79" s="40"/>
      <c r="C79" s="40" t="s">
        <v>129</v>
      </c>
      <c r="D79" s="81">
        <v>391</v>
      </c>
      <c r="E79" s="41">
        <v>5546.57</v>
      </c>
      <c r="F79" s="41"/>
      <c r="G79" s="40"/>
    </row>
    <row r="80" spans="1:7" ht="24.75" customHeight="1" x14ac:dyDescent="0.2">
      <c r="A80" s="39"/>
      <c r="B80" s="40"/>
      <c r="C80" s="48" t="s">
        <v>126</v>
      </c>
      <c r="D80" s="84"/>
      <c r="E80" s="49"/>
      <c r="F80" s="49">
        <v>9031.5199999999986</v>
      </c>
      <c r="G80" s="55" t="s">
        <v>299</v>
      </c>
    </row>
    <row r="81" spans="1:7" ht="24.75" customHeight="1" x14ac:dyDescent="0.2">
      <c r="A81" s="39"/>
      <c r="B81" s="40"/>
      <c r="C81" s="40" t="s">
        <v>131</v>
      </c>
      <c r="D81" s="81">
        <v>13</v>
      </c>
      <c r="E81" s="41">
        <v>224.05</v>
      </c>
      <c r="F81" s="41"/>
      <c r="G81" s="40"/>
    </row>
    <row r="82" spans="1:7" ht="24.75" customHeight="1" x14ac:dyDescent="0.2">
      <c r="A82" s="39"/>
      <c r="B82" s="40"/>
      <c r="C82" s="60" t="s">
        <v>132</v>
      </c>
      <c r="D82" s="89">
        <v>2451</v>
      </c>
      <c r="E82" s="61">
        <v>37414.710000000006</v>
      </c>
      <c r="F82" s="41"/>
      <c r="G82" s="56" t="s">
        <v>295</v>
      </c>
    </row>
    <row r="83" spans="1:7" ht="24.75" customHeight="1" x14ac:dyDescent="0.2">
      <c r="A83" s="39"/>
      <c r="B83" s="42" t="s">
        <v>133</v>
      </c>
      <c r="C83" s="42"/>
      <c r="D83" s="82">
        <f>D78+D79+D81+D82</f>
        <v>3046</v>
      </c>
      <c r="E83" s="43">
        <f>E78+E79+E81+E82</f>
        <v>46446.23</v>
      </c>
      <c r="F83" s="43"/>
      <c r="G83" s="42"/>
    </row>
    <row r="84" spans="1:7" ht="24.75" customHeight="1" x14ac:dyDescent="0.2">
      <c r="A84" s="39"/>
      <c r="B84" s="40" t="s">
        <v>134</v>
      </c>
      <c r="C84" s="40" t="s">
        <v>135</v>
      </c>
      <c r="D84" s="81">
        <v>1961</v>
      </c>
      <c r="E84" s="41">
        <v>24360.950000000004</v>
      </c>
      <c r="F84" s="41"/>
      <c r="G84" s="50" t="s">
        <v>298</v>
      </c>
    </row>
    <row r="85" spans="1:7" ht="24.75" customHeight="1" thickBot="1" x14ac:dyDescent="0.25">
      <c r="A85" s="51"/>
      <c r="B85" s="52" t="s">
        <v>137</v>
      </c>
      <c r="C85" s="52"/>
      <c r="D85" s="85">
        <f>D84</f>
        <v>1961</v>
      </c>
      <c r="E85" s="53">
        <f>E84</f>
        <v>24360.950000000004</v>
      </c>
      <c r="F85" s="53"/>
      <c r="G85" s="52"/>
    </row>
    <row r="86" spans="1:7" ht="24.75" customHeight="1" thickBot="1" x14ac:dyDescent="0.25">
      <c r="A86" s="70" t="s">
        <v>138</v>
      </c>
      <c r="B86" s="71"/>
      <c r="C86" s="71"/>
      <c r="D86" s="93">
        <f>D83+D85</f>
        <v>5007</v>
      </c>
      <c r="E86" s="72">
        <f>E83+E85</f>
        <v>70807.180000000008</v>
      </c>
      <c r="F86" s="72"/>
      <c r="G86" s="104"/>
    </row>
    <row r="87" spans="1:7" ht="24.75" customHeight="1" x14ac:dyDescent="0.2">
      <c r="A87" s="100"/>
      <c r="B87" s="101" t="s">
        <v>149</v>
      </c>
      <c r="C87" s="101" t="s">
        <v>156</v>
      </c>
      <c r="D87" s="102">
        <v>593</v>
      </c>
      <c r="E87" s="103">
        <v>9710.48</v>
      </c>
      <c r="F87" s="103"/>
      <c r="G87" s="101"/>
    </row>
    <row r="88" spans="1:7" ht="24.75" customHeight="1" x14ac:dyDescent="0.2">
      <c r="A88" s="39"/>
      <c r="B88" s="40"/>
      <c r="C88" s="48" t="s">
        <v>159</v>
      </c>
      <c r="D88" s="84"/>
      <c r="E88" s="49"/>
      <c r="F88" s="49">
        <f>E87</f>
        <v>9710.48</v>
      </c>
      <c r="G88" s="50" t="s">
        <v>305</v>
      </c>
    </row>
    <row r="89" spans="1:7" ht="24.75" customHeight="1" x14ac:dyDescent="0.2">
      <c r="A89" s="39"/>
      <c r="B89" s="40"/>
      <c r="C89" s="60" t="s">
        <v>160</v>
      </c>
      <c r="D89" s="89">
        <v>353</v>
      </c>
      <c r="E89" s="61">
        <v>6300.2000000000007</v>
      </c>
      <c r="F89" s="41"/>
      <c r="G89" s="56" t="s">
        <v>295</v>
      </c>
    </row>
    <row r="90" spans="1:7" ht="24.75" customHeight="1" x14ac:dyDescent="0.2">
      <c r="A90" s="39"/>
      <c r="B90" s="42" t="s">
        <v>166</v>
      </c>
      <c r="C90" s="42"/>
      <c r="D90" s="82">
        <f>D87+D89</f>
        <v>946</v>
      </c>
      <c r="E90" s="43">
        <f>E87+E89</f>
        <v>16010.68</v>
      </c>
      <c r="F90" s="43"/>
      <c r="G90" s="42"/>
    </row>
    <row r="91" spans="1:7" ht="24.75" customHeight="1" x14ac:dyDescent="0.2">
      <c r="A91" s="39"/>
      <c r="B91" s="40" t="s">
        <v>167</v>
      </c>
      <c r="C91" s="40" t="s">
        <v>168</v>
      </c>
      <c r="D91" s="81">
        <v>745</v>
      </c>
      <c r="E91" s="41">
        <v>12588.55</v>
      </c>
      <c r="F91" s="41"/>
      <c r="G91" s="40"/>
    </row>
    <row r="92" spans="1:7" ht="24.75" customHeight="1" x14ac:dyDescent="0.2">
      <c r="A92" s="39"/>
      <c r="B92" s="40"/>
      <c r="C92" s="40" t="s">
        <v>169</v>
      </c>
      <c r="D92" s="81">
        <v>312</v>
      </c>
      <c r="E92" s="41">
        <v>5736.3</v>
      </c>
      <c r="F92" s="41"/>
      <c r="G92" s="40"/>
    </row>
    <row r="93" spans="1:7" ht="24.75" customHeight="1" x14ac:dyDescent="0.2">
      <c r="A93" s="39"/>
      <c r="B93" s="40"/>
      <c r="C93" s="40" t="s">
        <v>170</v>
      </c>
      <c r="D93" s="81">
        <v>183</v>
      </c>
      <c r="E93" s="41">
        <v>2902.7799999999997</v>
      </c>
      <c r="F93" s="41"/>
      <c r="G93" s="40"/>
    </row>
    <row r="94" spans="1:7" ht="24.75" customHeight="1" x14ac:dyDescent="0.2">
      <c r="A94" s="39"/>
      <c r="B94" s="40"/>
      <c r="C94" s="48" t="s">
        <v>300</v>
      </c>
      <c r="D94" s="84"/>
      <c r="E94" s="49"/>
      <c r="F94" s="49">
        <f>E91+E92+E93</f>
        <v>21227.629999999997</v>
      </c>
      <c r="G94" s="50" t="s">
        <v>298</v>
      </c>
    </row>
    <row r="95" spans="1:7" ht="24.75" customHeight="1" x14ac:dyDescent="0.2">
      <c r="A95" s="39"/>
      <c r="B95" s="42" t="s">
        <v>172</v>
      </c>
      <c r="C95" s="42"/>
      <c r="D95" s="82">
        <f>D91+D92+D93</f>
        <v>1240</v>
      </c>
      <c r="E95" s="43">
        <f>E91+E92+E93</f>
        <v>21227.629999999997</v>
      </c>
      <c r="F95" s="43"/>
      <c r="G95" s="42"/>
    </row>
    <row r="96" spans="1:7" ht="24.75" customHeight="1" x14ac:dyDescent="0.2">
      <c r="A96" s="39"/>
      <c r="B96" s="40" t="s">
        <v>173</v>
      </c>
      <c r="C96" s="40" t="s">
        <v>174</v>
      </c>
      <c r="D96" s="81">
        <v>243</v>
      </c>
      <c r="E96" s="41">
        <v>3235.61</v>
      </c>
      <c r="F96" s="41"/>
      <c r="G96" s="40"/>
    </row>
    <row r="97" spans="1:7" ht="24.75" customHeight="1" x14ac:dyDescent="0.2">
      <c r="A97" s="39"/>
      <c r="B97" s="40"/>
      <c r="C97" s="40" t="s">
        <v>175</v>
      </c>
      <c r="D97" s="81">
        <v>499</v>
      </c>
      <c r="E97" s="41">
        <v>7424.3200000000006</v>
      </c>
      <c r="F97" s="41"/>
      <c r="G97" s="40"/>
    </row>
    <row r="98" spans="1:7" ht="24.75" customHeight="1" x14ac:dyDescent="0.2">
      <c r="A98" s="39"/>
      <c r="B98" s="40"/>
      <c r="C98" s="40" t="s">
        <v>176</v>
      </c>
      <c r="D98" s="81">
        <v>96</v>
      </c>
      <c r="E98" s="41">
        <v>1549.95</v>
      </c>
      <c r="F98" s="41"/>
      <c r="G98" s="40"/>
    </row>
    <row r="99" spans="1:7" ht="24.75" customHeight="1" x14ac:dyDescent="0.2">
      <c r="A99" s="39"/>
      <c r="B99" s="40"/>
      <c r="C99" s="40" t="s">
        <v>177</v>
      </c>
      <c r="D99" s="81">
        <v>1801</v>
      </c>
      <c r="E99" s="41">
        <v>27927.17</v>
      </c>
      <c r="F99" s="41"/>
      <c r="G99" s="40"/>
    </row>
    <row r="100" spans="1:7" ht="24.75" customHeight="1" x14ac:dyDescent="0.2">
      <c r="A100" s="39"/>
      <c r="B100" s="40"/>
      <c r="C100" s="48" t="s">
        <v>178</v>
      </c>
      <c r="D100" s="84">
        <v>1870</v>
      </c>
      <c r="E100" s="49">
        <v>27503.59</v>
      </c>
      <c r="F100" s="49">
        <f>E101</f>
        <v>67640.639999999999</v>
      </c>
      <c r="G100" s="50" t="s">
        <v>298</v>
      </c>
    </row>
    <row r="101" spans="1:7" ht="24.75" customHeight="1" x14ac:dyDescent="0.2">
      <c r="A101" s="39"/>
      <c r="B101" s="42" t="s">
        <v>179</v>
      </c>
      <c r="C101" s="42"/>
      <c r="D101" s="82">
        <f>D96+D97+D98+D99+D100</f>
        <v>4509</v>
      </c>
      <c r="E101" s="43">
        <f>E96+E97+E98+E99+E100</f>
        <v>67640.639999999999</v>
      </c>
      <c r="F101" s="43"/>
      <c r="G101" s="42"/>
    </row>
    <row r="102" spans="1:7" ht="24.75" customHeight="1" x14ac:dyDescent="0.2">
      <c r="A102" s="39"/>
      <c r="B102" s="40" t="s">
        <v>180</v>
      </c>
      <c r="C102" s="40" t="s">
        <v>181</v>
      </c>
      <c r="D102" s="81">
        <v>347</v>
      </c>
      <c r="E102" s="41">
        <v>5682.5800000000008</v>
      </c>
      <c r="F102" s="41"/>
      <c r="G102" s="40"/>
    </row>
    <row r="103" spans="1:7" ht="24.75" customHeight="1" x14ac:dyDescent="0.2">
      <c r="A103" s="39"/>
      <c r="B103" s="40"/>
      <c r="C103" s="60" t="s">
        <v>182</v>
      </c>
      <c r="D103" s="89">
        <v>338</v>
      </c>
      <c r="E103" s="61">
        <v>4707.97</v>
      </c>
      <c r="F103" s="41"/>
      <c r="G103" s="56" t="s">
        <v>295</v>
      </c>
    </row>
    <row r="104" spans="1:7" ht="24.75" customHeight="1" x14ac:dyDescent="0.2">
      <c r="A104" s="39"/>
      <c r="B104" s="40"/>
      <c r="C104" s="60" t="s">
        <v>183</v>
      </c>
      <c r="D104" s="89">
        <v>4</v>
      </c>
      <c r="E104" s="61">
        <v>65.650000000000006</v>
      </c>
      <c r="F104" s="41"/>
      <c r="G104" s="47" t="s">
        <v>301</v>
      </c>
    </row>
    <row r="105" spans="1:7" ht="24.75" customHeight="1" x14ac:dyDescent="0.2">
      <c r="A105" s="39"/>
      <c r="B105" s="40"/>
      <c r="C105" s="48" t="s">
        <v>184</v>
      </c>
      <c r="D105" s="84">
        <v>2369</v>
      </c>
      <c r="E105" s="49">
        <v>38830.140000000007</v>
      </c>
      <c r="F105" s="49">
        <f>E102+E104+E105</f>
        <v>44578.37000000001</v>
      </c>
      <c r="G105" s="40"/>
    </row>
    <row r="106" spans="1:7" ht="24.75" customHeight="1" thickBot="1" x14ac:dyDescent="0.25">
      <c r="A106" s="51"/>
      <c r="B106" s="52" t="s">
        <v>185</v>
      </c>
      <c r="C106" s="52"/>
      <c r="D106" s="85">
        <f>D102+D103+D104+D105</f>
        <v>3058</v>
      </c>
      <c r="E106" s="53">
        <f>SUM(E102:E105)</f>
        <v>49286.340000000011</v>
      </c>
      <c r="F106" s="53"/>
      <c r="G106" s="52"/>
    </row>
    <row r="107" spans="1:7" ht="24.75" customHeight="1" thickBot="1" x14ac:dyDescent="0.25">
      <c r="A107" s="18" t="s">
        <v>186</v>
      </c>
      <c r="B107" s="19"/>
      <c r="C107" s="19"/>
      <c r="D107" s="86">
        <f>D90+D95+D101+D106</f>
        <v>9753</v>
      </c>
      <c r="E107" s="20">
        <f>E90+E95+E101+E106</f>
        <v>154165.29</v>
      </c>
      <c r="F107" s="20"/>
      <c r="G107" s="19"/>
    </row>
    <row r="108" spans="1:7" ht="24.75" customHeight="1" x14ac:dyDescent="0.2">
      <c r="A108" s="34">
        <v>15</v>
      </c>
      <c r="B108" s="35" t="s">
        <v>191</v>
      </c>
      <c r="C108" s="35" t="s">
        <v>192</v>
      </c>
      <c r="D108" s="87">
        <v>1</v>
      </c>
      <c r="E108" s="54">
        <v>2.83</v>
      </c>
      <c r="F108" s="54"/>
      <c r="G108" s="66"/>
    </row>
    <row r="109" spans="1:7" ht="24.75" customHeight="1" x14ac:dyDescent="0.2">
      <c r="A109" s="39"/>
      <c r="B109" s="40"/>
      <c r="C109" s="60" t="s">
        <v>191</v>
      </c>
      <c r="D109" s="89">
        <v>66</v>
      </c>
      <c r="E109" s="61">
        <v>660</v>
      </c>
      <c r="F109" s="41">
        <f>E116</f>
        <v>1415.14</v>
      </c>
      <c r="G109" s="50" t="s">
        <v>306</v>
      </c>
    </row>
    <row r="110" spans="1:7" ht="24.75" customHeight="1" x14ac:dyDescent="0.2">
      <c r="A110" s="39"/>
      <c r="B110" s="40"/>
      <c r="C110" s="40" t="s">
        <v>194</v>
      </c>
      <c r="D110" s="81">
        <v>12</v>
      </c>
      <c r="E110" s="41">
        <v>41.58</v>
      </c>
      <c r="F110" s="41"/>
      <c r="G110" s="40"/>
    </row>
    <row r="111" spans="1:7" ht="24.75" customHeight="1" x14ac:dyDescent="0.2">
      <c r="A111" s="39"/>
      <c r="B111" s="40"/>
      <c r="C111" s="40" t="s">
        <v>195</v>
      </c>
      <c r="D111" s="81">
        <v>129</v>
      </c>
      <c r="E111" s="41">
        <v>442.53999999999996</v>
      </c>
      <c r="F111" s="41"/>
      <c r="G111" s="40"/>
    </row>
    <row r="112" spans="1:7" ht="24.75" customHeight="1" x14ac:dyDescent="0.2">
      <c r="A112" s="39"/>
      <c r="B112" s="40"/>
      <c r="C112" s="40" t="s">
        <v>196</v>
      </c>
      <c r="D112" s="81">
        <v>2</v>
      </c>
      <c r="E112" s="41">
        <v>6.93</v>
      </c>
      <c r="F112" s="41"/>
      <c r="G112" s="40"/>
    </row>
    <row r="113" spans="1:7" ht="24.75" customHeight="1" x14ac:dyDescent="0.2">
      <c r="A113" s="39"/>
      <c r="B113" s="40"/>
      <c r="C113" s="40" t="s">
        <v>197</v>
      </c>
      <c r="D113" s="81">
        <v>15</v>
      </c>
      <c r="E113" s="41">
        <v>76.210000000000008</v>
      </c>
      <c r="F113" s="41"/>
      <c r="G113" s="40"/>
    </row>
    <row r="114" spans="1:7" ht="24.75" customHeight="1" x14ac:dyDescent="0.2">
      <c r="A114" s="39"/>
      <c r="B114" s="40"/>
      <c r="C114" s="60" t="s">
        <v>198</v>
      </c>
      <c r="D114" s="89">
        <v>47</v>
      </c>
      <c r="E114" s="61">
        <v>175.29</v>
      </c>
      <c r="F114" s="41"/>
      <c r="G114" s="47" t="s">
        <v>301</v>
      </c>
    </row>
    <row r="115" spans="1:7" ht="24.75" customHeight="1" x14ac:dyDescent="0.2">
      <c r="A115" s="39"/>
      <c r="B115" s="40"/>
      <c r="C115" s="40" t="s">
        <v>199</v>
      </c>
      <c r="D115" s="81">
        <v>3</v>
      </c>
      <c r="E115" s="41">
        <v>9.76</v>
      </c>
      <c r="F115" s="41"/>
      <c r="G115" s="40"/>
    </row>
    <row r="116" spans="1:7" ht="24.75" customHeight="1" x14ac:dyDescent="0.2">
      <c r="A116" s="39"/>
      <c r="B116" s="42" t="s">
        <v>200</v>
      </c>
      <c r="C116" s="42"/>
      <c r="D116" s="82">
        <f>SUM(D108:D115)</f>
        <v>275</v>
      </c>
      <c r="E116" s="43">
        <f>SUM(E108:E115)</f>
        <v>1415.14</v>
      </c>
      <c r="F116" s="43"/>
      <c r="G116" s="42"/>
    </row>
    <row r="117" spans="1:7" ht="24.75" customHeight="1" x14ac:dyDescent="0.2">
      <c r="A117" s="39"/>
      <c r="B117" s="40" t="s">
        <v>201</v>
      </c>
      <c r="C117" s="60" t="s">
        <v>202</v>
      </c>
      <c r="D117" s="89">
        <v>4</v>
      </c>
      <c r="E117" s="61">
        <v>13.86</v>
      </c>
      <c r="F117" s="41"/>
      <c r="G117" s="47" t="s">
        <v>301</v>
      </c>
    </row>
    <row r="118" spans="1:7" ht="24.75" customHeight="1" x14ac:dyDescent="0.2">
      <c r="A118" s="39"/>
      <c r="B118" s="40"/>
      <c r="C118" s="44" t="s">
        <v>203</v>
      </c>
      <c r="D118" s="83">
        <v>189</v>
      </c>
      <c r="E118" s="45">
        <v>2875.61</v>
      </c>
      <c r="F118" s="45">
        <f>E124</f>
        <v>3381.7700000000004</v>
      </c>
      <c r="G118" s="56" t="s">
        <v>307</v>
      </c>
    </row>
    <row r="119" spans="1:7" ht="24.75" customHeight="1" x14ac:dyDescent="0.2">
      <c r="A119" s="39"/>
      <c r="B119" s="40"/>
      <c r="C119" s="40" t="s">
        <v>204</v>
      </c>
      <c r="D119" s="81">
        <v>3</v>
      </c>
      <c r="E119" s="41">
        <v>55.650000000000006</v>
      </c>
      <c r="F119" s="41"/>
      <c r="G119" s="40"/>
    </row>
    <row r="120" spans="1:7" ht="24.75" customHeight="1" x14ac:dyDescent="0.2">
      <c r="A120" s="39"/>
      <c r="B120" s="40"/>
      <c r="C120" s="40" t="s">
        <v>205</v>
      </c>
      <c r="D120" s="81">
        <v>3</v>
      </c>
      <c r="E120" s="41">
        <v>55.650000000000006</v>
      </c>
      <c r="F120" s="41"/>
      <c r="G120" s="40"/>
    </row>
    <row r="121" spans="1:7" ht="24.75" customHeight="1" x14ac:dyDescent="0.2">
      <c r="A121" s="39"/>
      <c r="B121" s="40"/>
      <c r="C121" s="40" t="s">
        <v>206</v>
      </c>
      <c r="D121" s="81">
        <v>2</v>
      </c>
      <c r="E121" s="41">
        <v>28.55</v>
      </c>
      <c r="F121" s="41"/>
      <c r="G121" s="40"/>
    </row>
    <row r="122" spans="1:7" ht="24.75" customHeight="1" x14ac:dyDescent="0.2">
      <c r="A122" s="39"/>
      <c r="B122" s="40"/>
      <c r="C122" s="40" t="s">
        <v>207</v>
      </c>
      <c r="D122" s="81">
        <v>12</v>
      </c>
      <c r="E122" s="41">
        <v>222.60000000000002</v>
      </c>
      <c r="F122" s="41"/>
      <c r="G122" s="40"/>
    </row>
    <row r="123" spans="1:7" ht="24.75" customHeight="1" x14ac:dyDescent="0.2">
      <c r="A123" s="39"/>
      <c r="B123" s="40"/>
      <c r="C123" s="40" t="s">
        <v>208</v>
      </c>
      <c r="D123" s="81">
        <v>7</v>
      </c>
      <c r="E123" s="41">
        <v>129.85</v>
      </c>
      <c r="F123" s="41"/>
      <c r="G123" s="40"/>
    </row>
    <row r="124" spans="1:7" ht="24.75" customHeight="1" x14ac:dyDescent="0.2">
      <c r="A124" s="39"/>
      <c r="B124" s="42" t="s">
        <v>209</v>
      </c>
      <c r="C124" s="42"/>
      <c r="D124" s="82">
        <f>SUM(D117:D123)</f>
        <v>220</v>
      </c>
      <c r="E124" s="43">
        <f>SUM(E117:E123)</f>
        <v>3381.7700000000004</v>
      </c>
      <c r="F124" s="43"/>
      <c r="G124" s="42"/>
    </row>
    <row r="125" spans="1:7" ht="24.75" customHeight="1" x14ac:dyDescent="0.2">
      <c r="A125" s="39"/>
      <c r="B125" s="40" t="s">
        <v>210</v>
      </c>
      <c r="C125" s="40" t="s">
        <v>211</v>
      </c>
      <c r="D125" s="81">
        <v>1</v>
      </c>
      <c r="E125" s="41">
        <v>2.83</v>
      </c>
      <c r="F125" s="41"/>
      <c r="G125" s="40"/>
    </row>
    <row r="126" spans="1:7" ht="24.75" customHeight="1" x14ac:dyDescent="0.2">
      <c r="A126" s="39"/>
      <c r="B126" s="40"/>
      <c r="C126" s="40" t="s">
        <v>212</v>
      </c>
      <c r="D126" s="81">
        <v>1</v>
      </c>
      <c r="E126" s="41">
        <v>2.83</v>
      </c>
      <c r="F126" s="41"/>
      <c r="G126" s="40"/>
    </row>
    <row r="127" spans="1:7" ht="24.75" customHeight="1" x14ac:dyDescent="0.2">
      <c r="A127" s="39"/>
      <c r="B127" s="40"/>
      <c r="C127" s="44" t="s">
        <v>210</v>
      </c>
      <c r="D127" s="83">
        <v>231</v>
      </c>
      <c r="E127" s="45">
        <v>2978.0800000000004</v>
      </c>
      <c r="F127" s="45">
        <f>E133</f>
        <v>3151.1200000000003</v>
      </c>
      <c r="G127" s="56" t="s">
        <v>307</v>
      </c>
    </row>
    <row r="128" spans="1:7" ht="24.75" customHeight="1" x14ac:dyDescent="0.2">
      <c r="A128" s="39"/>
      <c r="B128" s="40"/>
      <c r="C128" s="40" t="s">
        <v>213</v>
      </c>
      <c r="D128" s="81">
        <v>28</v>
      </c>
      <c r="E128" s="41">
        <v>106.28</v>
      </c>
      <c r="F128" s="41"/>
      <c r="G128" s="40"/>
    </row>
    <row r="129" spans="1:7" ht="24.75" customHeight="1" x14ac:dyDescent="0.2">
      <c r="A129" s="39"/>
      <c r="B129" s="40"/>
      <c r="C129" s="40" t="s">
        <v>214</v>
      </c>
      <c r="D129" s="81">
        <v>3</v>
      </c>
      <c r="E129" s="41">
        <v>9.76</v>
      </c>
      <c r="F129" s="41"/>
      <c r="G129" s="40"/>
    </row>
    <row r="130" spans="1:7" ht="24.75" customHeight="1" x14ac:dyDescent="0.2">
      <c r="A130" s="39"/>
      <c r="B130" s="40"/>
      <c r="C130" s="40" t="s">
        <v>215</v>
      </c>
      <c r="D130" s="81">
        <v>12</v>
      </c>
      <c r="E130" s="41">
        <v>41.58</v>
      </c>
      <c r="F130" s="41"/>
      <c r="G130" s="40"/>
    </row>
    <row r="131" spans="1:7" ht="24.75" customHeight="1" x14ac:dyDescent="0.2">
      <c r="A131" s="39"/>
      <c r="B131" s="40"/>
      <c r="C131" s="40" t="s">
        <v>216</v>
      </c>
      <c r="D131" s="81">
        <v>1</v>
      </c>
      <c r="E131" s="41">
        <v>2.83</v>
      </c>
      <c r="F131" s="41"/>
      <c r="G131" s="40"/>
    </row>
    <row r="132" spans="1:7" ht="24.75" customHeight="1" x14ac:dyDescent="0.2">
      <c r="A132" s="39"/>
      <c r="B132" s="40"/>
      <c r="C132" s="40" t="s">
        <v>217</v>
      </c>
      <c r="D132" s="81">
        <v>2</v>
      </c>
      <c r="E132" s="41">
        <v>6.93</v>
      </c>
      <c r="F132" s="41"/>
      <c r="G132" s="40"/>
    </row>
    <row r="133" spans="1:7" ht="24.75" customHeight="1" x14ac:dyDescent="0.2">
      <c r="A133" s="39"/>
      <c r="B133" s="42" t="s">
        <v>218</v>
      </c>
      <c r="C133" s="42"/>
      <c r="D133" s="82">
        <f>SUM(D125:D132)</f>
        <v>279</v>
      </c>
      <c r="E133" s="43">
        <f>SUM(E125:E132)</f>
        <v>3151.1200000000003</v>
      </c>
      <c r="F133" s="43"/>
      <c r="G133" s="42"/>
    </row>
    <row r="134" spans="1:7" ht="24.75" customHeight="1" x14ac:dyDescent="0.2">
      <c r="A134" s="39"/>
      <c r="B134" s="40" t="s">
        <v>219</v>
      </c>
      <c r="C134" s="40" t="s">
        <v>220</v>
      </c>
      <c r="D134" s="81">
        <v>89</v>
      </c>
      <c r="E134" s="41">
        <v>890</v>
      </c>
      <c r="F134" s="56"/>
      <c r="G134" s="65"/>
    </row>
    <row r="135" spans="1:7" ht="24.75" customHeight="1" x14ac:dyDescent="0.2">
      <c r="A135" s="39"/>
      <c r="B135" s="40"/>
      <c r="C135" s="40" t="s">
        <v>221</v>
      </c>
      <c r="D135" s="81">
        <v>186</v>
      </c>
      <c r="E135" s="41">
        <v>1820.79</v>
      </c>
      <c r="F135" s="41"/>
      <c r="G135" s="40"/>
    </row>
    <row r="136" spans="1:7" ht="24.75" customHeight="1" x14ac:dyDescent="0.2">
      <c r="A136" s="39"/>
      <c r="B136" s="40"/>
      <c r="C136" s="40" t="s">
        <v>222</v>
      </c>
      <c r="D136" s="81">
        <v>1075</v>
      </c>
      <c r="E136" s="41">
        <v>10073.98</v>
      </c>
      <c r="F136" s="41"/>
      <c r="G136" s="40"/>
    </row>
    <row r="137" spans="1:7" ht="24.75" customHeight="1" x14ac:dyDescent="0.2">
      <c r="A137" s="39"/>
      <c r="B137" s="40"/>
      <c r="C137" s="40" t="s">
        <v>223</v>
      </c>
      <c r="D137" s="81">
        <v>89</v>
      </c>
      <c r="E137" s="41">
        <v>946.32999999999993</v>
      </c>
      <c r="F137" s="41"/>
      <c r="G137" s="40"/>
    </row>
    <row r="138" spans="1:7" ht="24.75" customHeight="1" x14ac:dyDescent="0.2">
      <c r="A138" s="39"/>
      <c r="B138" s="40"/>
      <c r="C138" s="40" t="s">
        <v>224</v>
      </c>
      <c r="D138" s="81">
        <v>485</v>
      </c>
      <c r="E138" s="41">
        <v>6468.31</v>
      </c>
      <c r="F138" s="41"/>
      <c r="G138" s="40"/>
    </row>
    <row r="139" spans="1:7" ht="24.75" customHeight="1" x14ac:dyDescent="0.2">
      <c r="A139" s="39"/>
      <c r="B139" s="40"/>
      <c r="C139" s="40" t="s">
        <v>225</v>
      </c>
      <c r="D139" s="81">
        <v>45</v>
      </c>
      <c r="E139" s="41">
        <v>450</v>
      </c>
      <c r="F139" s="41"/>
      <c r="G139" s="40"/>
    </row>
    <row r="140" spans="1:7" ht="24.75" customHeight="1" x14ac:dyDescent="0.2">
      <c r="A140" s="39"/>
      <c r="B140" s="40"/>
      <c r="C140" s="40" t="s">
        <v>226</v>
      </c>
      <c r="D140" s="81">
        <v>178</v>
      </c>
      <c r="E140" s="41">
        <v>1780</v>
      </c>
      <c r="F140" s="41"/>
      <c r="G140" s="40"/>
    </row>
    <row r="141" spans="1:7" ht="24.75" customHeight="1" x14ac:dyDescent="0.2">
      <c r="A141" s="39"/>
      <c r="B141" s="40"/>
      <c r="C141" s="40" t="s">
        <v>227</v>
      </c>
      <c r="D141" s="81">
        <v>52</v>
      </c>
      <c r="E141" s="41">
        <v>472.34999999999997</v>
      </c>
      <c r="F141" s="41"/>
      <c r="G141" s="40"/>
    </row>
    <row r="142" spans="1:7" ht="24.75" customHeight="1" x14ac:dyDescent="0.2">
      <c r="A142" s="39"/>
      <c r="B142" s="40"/>
      <c r="C142" s="40" t="s">
        <v>228</v>
      </c>
      <c r="D142" s="81">
        <v>204</v>
      </c>
      <c r="E142" s="41">
        <v>1898.77</v>
      </c>
      <c r="F142" s="41"/>
      <c r="G142" s="40"/>
    </row>
    <row r="143" spans="1:7" ht="24.75" customHeight="1" x14ac:dyDescent="0.2">
      <c r="A143" s="39"/>
      <c r="B143" s="40"/>
      <c r="C143" s="40" t="s">
        <v>229</v>
      </c>
      <c r="D143" s="81">
        <v>89</v>
      </c>
      <c r="E143" s="41">
        <v>1283.3</v>
      </c>
      <c r="F143" s="41"/>
      <c r="G143" s="40"/>
    </row>
    <row r="144" spans="1:7" ht="24.75" customHeight="1" x14ac:dyDescent="0.2">
      <c r="A144" s="39"/>
      <c r="B144" s="40"/>
      <c r="C144" s="40" t="s">
        <v>230</v>
      </c>
      <c r="D144" s="81">
        <v>16</v>
      </c>
      <c r="E144" s="41">
        <v>197.74</v>
      </c>
      <c r="F144" s="41"/>
      <c r="G144" s="40"/>
    </row>
    <row r="145" spans="1:7" ht="24.75" customHeight="1" x14ac:dyDescent="0.2">
      <c r="A145" s="39"/>
      <c r="B145" s="42" t="s">
        <v>231</v>
      </c>
      <c r="C145" s="42"/>
      <c r="D145" s="91">
        <f>SUM(D134:D144)</f>
        <v>2508</v>
      </c>
      <c r="E145" s="43">
        <f>SUM(E134:E144)</f>
        <v>26281.57</v>
      </c>
      <c r="F145" s="43"/>
      <c r="G145" s="97" t="s">
        <v>308</v>
      </c>
    </row>
    <row r="146" spans="1:7" ht="24.75" customHeight="1" x14ac:dyDescent="0.2">
      <c r="A146" s="39"/>
      <c r="B146" s="40" t="s">
        <v>232</v>
      </c>
      <c r="C146" s="40" t="s">
        <v>233</v>
      </c>
      <c r="D146" s="81">
        <v>2</v>
      </c>
      <c r="E146" s="41">
        <v>6.93</v>
      </c>
      <c r="F146" s="56"/>
      <c r="G146" s="65"/>
    </row>
    <row r="147" spans="1:7" ht="24.75" customHeight="1" x14ac:dyDescent="0.2">
      <c r="A147" s="39"/>
      <c r="B147" s="40"/>
      <c r="C147" s="40" t="s">
        <v>234</v>
      </c>
      <c r="D147" s="81">
        <v>1</v>
      </c>
      <c r="E147" s="41">
        <v>10</v>
      </c>
      <c r="F147" s="41"/>
      <c r="G147" s="40"/>
    </row>
    <row r="148" spans="1:7" ht="24.75" customHeight="1" x14ac:dyDescent="0.2">
      <c r="A148" s="39"/>
      <c r="B148" s="40"/>
      <c r="C148" s="40" t="s">
        <v>235</v>
      </c>
      <c r="D148" s="81">
        <v>4</v>
      </c>
      <c r="E148" s="41">
        <v>13.86</v>
      </c>
      <c r="F148" s="41"/>
      <c r="G148" s="40"/>
    </row>
    <row r="149" spans="1:7" ht="24.75" customHeight="1" x14ac:dyDescent="0.2">
      <c r="A149" s="39"/>
      <c r="B149" s="40"/>
      <c r="C149" s="40" t="s">
        <v>236</v>
      </c>
      <c r="D149" s="81">
        <v>70</v>
      </c>
      <c r="E149" s="41">
        <v>1114.8300000000002</v>
      </c>
      <c r="F149" s="41"/>
      <c r="G149" s="40"/>
    </row>
    <row r="150" spans="1:7" ht="24.75" customHeight="1" x14ac:dyDescent="0.2">
      <c r="A150" s="39"/>
      <c r="B150" s="42" t="s">
        <v>237</v>
      </c>
      <c r="C150" s="42"/>
      <c r="D150" s="82">
        <f>SUM(D146:D149)</f>
        <v>77</v>
      </c>
      <c r="E150" s="43">
        <f>SUM(E146:E149)</f>
        <v>1145.6200000000001</v>
      </c>
      <c r="F150" s="43"/>
      <c r="G150" s="97" t="s">
        <v>308</v>
      </c>
    </row>
    <row r="151" spans="1:7" ht="24.75" customHeight="1" x14ac:dyDescent="0.2">
      <c r="A151" s="39"/>
      <c r="B151" s="40" t="s">
        <v>238</v>
      </c>
      <c r="C151" s="60" t="s">
        <v>239</v>
      </c>
      <c r="D151" s="89">
        <v>435</v>
      </c>
      <c r="E151" s="61">
        <v>4231.1000000000004</v>
      </c>
      <c r="F151" s="41"/>
      <c r="G151" s="56" t="s">
        <v>295</v>
      </c>
    </row>
    <row r="152" spans="1:7" ht="24.75" customHeight="1" x14ac:dyDescent="0.2">
      <c r="A152" s="39"/>
      <c r="B152" s="40"/>
      <c r="C152" s="40" t="s">
        <v>240</v>
      </c>
      <c r="D152" s="81">
        <v>213</v>
      </c>
      <c r="E152" s="41">
        <v>2030.07</v>
      </c>
      <c r="F152" s="41"/>
      <c r="G152" s="40"/>
    </row>
    <row r="153" spans="1:7" ht="24.75" customHeight="1" x14ac:dyDescent="0.2">
      <c r="A153" s="39"/>
      <c r="B153" s="40"/>
      <c r="C153" s="40" t="s">
        <v>241</v>
      </c>
      <c r="D153" s="81">
        <v>151</v>
      </c>
      <c r="E153" s="41">
        <v>1470.79</v>
      </c>
      <c r="F153" s="41"/>
      <c r="G153" s="40"/>
    </row>
    <row r="154" spans="1:7" ht="24.75" customHeight="1" x14ac:dyDescent="0.2">
      <c r="A154" s="39"/>
      <c r="B154" s="40"/>
      <c r="C154" s="40" t="s">
        <v>242</v>
      </c>
      <c r="D154" s="81">
        <v>2851</v>
      </c>
      <c r="E154" s="41">
        <v>45732.46</v>
      </c>
      <c r="F154" s="41"/>
      <c r="G154" s="40"/>
    </row>
    <row r="155" spans="1:7" ht="24.75" customHeight="1" x14ac:dyDescent="0.2">
      <c r="A155" s="39"/>
      <c r="B155" s="40"/>
      <c r="C155" s="40" t="s">
        <v>243</v>
      </c>
      <c r="D155" s="81">
        <v>1587</v>
      </c>
      <c r="E155" s="41">
        <v>24941.770000000004</v>
      </c>
      <c r="F155" s="41"/>
      <c r="G155" s="40"/>
    </row>
    <row r="156" spans="1:7" ht="24.75" customHeight="1" x14ac:dyDescent="0.2">
      <c r="A156" s="39"/>
      <c r="B156" s="40"/>
      <c r="C156" s="60" t="s">
        <v>244</v>
      </c>
      <c r="D156" s="89">
        <v>179</v>
      </c>
      <c r="E156" s="61">
        <v>1790</v>
      </c>
      <c r="F156" s="41"/>
      <c r="G156" s="56" t="s">
        <v>295</v>
      </c>
    </row>
    <row r="157" spans="1:7" ht="24.75" customHeight="1" x14ac:dyDescent="0.2">
      <c r="A157" s="39"/>
      <c r="B157" s="40"/>
      <c r="C157" s="40" t="s">
        <v>245</v>
      </c>
      <c r="D157" s="81">
        <v>165</v>
      </c>
      <c r="E157" s="41">
        <v>1825.0099999999998</v>
      </c>
      <c r="F157" s="41"/>
      <c r="G157" s="40"/>
    </row>
    <row r="158" spans="1:7" ht="24.75" customHeight="1" x14ac:dyDescent="0.2">
      <c r="A158" s="39"/>
      <c r="B158" s="40"/>
      <c r="C158" s="60" t="s">
        <v>246</v>
      </c>
      <c r="D158" s="89">
        <v>763</v>
      </c>
      <c r="E158" s="61">
        <v>11021.09</v>
      </c>
      <c r="F158" s="41"/>
      <c r="G158" s="56" t="s">
        <v>295</v>
      </c>
    </row>
    <row r="159" spans="1:7" ht="24.75" customHeight="1" x14ac:dyDescent="0.2">
      <c r="A159" s="39"/>
      <c r="B159" s="40"/>
      <c r="C159" s="40" t="s">
        <v>247</v>
      </c>
      <c r="D159" s="81">
        <v>110</v>
      </c>
      <c r="E159" s="41">
        <v>1073.8600000000001</v>
      </c>
      <c r="F159" s="41"/>
      <c r="G159" s="40"/>
    </row>
    <row r="160" spans="1:7" ht="24.75" customHeight="1" x14ac:dyDescent="0.2">
      <c r="A160" s="39"/>
      <c r="B160" s="40"/>
      <c r="C160" s="40" t="s">
        <v>248</v>
      </c>
      <c r="D160" s="81">
        <v>682</v>
      </c>
      <c r="E160" s="41">
        <v>10864.839999999998</v>
      </c>
      <c r="F160" s="41"/>
      <c r="G160" s="40"/>
    </row>
    <row r="161" spans="1:7" ht="24.75" customHeight="1" x14ac:dyDescent="0.2">
      <c r="A161" s="39"/>
      <c r="B161" s="40"/>
      <c r="C161" s="40" t="s">
        <v>249</v>
      </c>
      <c r="D161" s="81">
        <v>210</v>
      </c>
      <c r="E161" s="41">
        <v>2073.8599999999997</v>
      </c>
      <c r="F161" s="41"/>
      <c r="G161" s="40"/>
    </row>
    <row r="162" spans="1:7" ht="24.75" customHeight="1" x14ac:dyDescent="0.2">
      <c r="A162" s="39"/>
      <c r="B162" s="40"/>
      <c r="C162" s="40" t="s">
        <v>250</v>
      </c>
      <c r="D162" s="81">
        <v>432</v>
      </c>
      <c r="E162" s="41">
        <v>4264.47</v>
      </c>
      <c r="F162" s="41"/>
      <c r="G162" s="40"/>
    </row>
    <row r="163" spans="1:7" ht="24.75" customHeight="1" x14ac:dyDescent="0.2">
      <c r="A163" s="39"/>
      <c r="B163" s="40"/>
      <c r="C163" s="40" t="s">
        <v>251</v>
      </c>
      <c r="D163" s="81">
        <v>47</v>
      </c>
      <c r="E163" s="41">
        <v>470</v>
      </c>
      <c r="F163" s="41"/>
      <c r="G163" s="40"/>
    </row>
    <row r="164" spans="1:7" ht="24.75" customHeight="1" x14ac:dyDescent="0.2">
      <c r="A164" s="39"/>
      <c r="B164" s="40"/>
      <c r="C164" s="40" t="s">
        <v>252</v>
      </c>
      <c r="D164" s="81">
        <v>71</v>
      </c>
      <c r="E164" s="41">
        <v>710</v>
      </c>
      <c r="F164" s="41"/>
      <c r="G164" s="40"/>
    </row>
    <row r="165" spans="1:7" ht="24.75" customHeight="1" x14ac:dyDescent="0.2">
      <c r="A165" s="39"/>
      <c r="B165" s="40"/>
      <c r="C165" s="40" t="s">
        <v>253</v>
      </c>
      <c r="D165" s="81">
        <v>119</v>
      </c>
      <c r="E165" s="41">
        <v>471.47999999999996</v>
      </c>
      <c r="F165" s="41"/>
      <c r="G165" s="40"/>
    </row>
    <row r="166" spans="1:7" ht="24.75" customHeight="1" x14ac:dyDescent="0.2">
      <c r="A166" s="39"/>
      <c r="B166" s="40"/>
      <c r="C166" s="40" t="s">
        <v>254</v>
      </c>
      <c r="D166" s="81">
        <v>113</v>
      </c>
      <c r="E166" s="41">
        <v>1044.4099999999999</v>
      </c>
      <c r="F166" s="41"/>
      <c r="G166" s="40"/>
    </row>
    <row r="167" spans="1:7" ht="24.75" customHeight="1" x14ac:dyDescent="0.2">
      <c r="A167" s="39"/>
      <c r="B167" s="40"/>
      <c r="C167" s="60" t="s">
        <v>255</v>
      </c>
      <c r="D167" s="89">
        <v>430</v>
      </c>
      <c r="E167" s="61">
        <v>4214.4100000000008</v>
      </c>
      <c r="F167" s="41"/>
      <c r="G167" s="56" t="s">
        <v>295</v>
      </c>
    </row>
    <row r="168" spans="1:7" ht="24.75" customHeight="1" x14ac:dyDescent="0.2">
      <c r="A168" s="39"/>
      <c r="B168" s="40"/>
      <c r="C168" s="48" t="s">
        <v>256</v>
      </c>
      <c r="D168" s="84">
        <v>118</v>
      </c>
      <c r="E168" s="49">
        <v>1418.7100000000003</v>
      </c>
      <c r="F168" s="49">
        <f>E152+E153+E154+E155+E157+E159+E160+E161+E162+E163+E164+E165+E166+E168+E169+E170</f>
        <v>107121.31</v>
      </c>
      <c r="G168" s="40"/>
    </row>
    <row r="169" spans="1:7" ht="24.75" customHeight="1" x14ac:dyDescent="0.2">
      <c r="A169" s="39"/>
      <c r="B169" s="40"/>
      <c r="C169" s="40" t="s">
        <v>257</v>
      </c>
      <c r="D169" s="81">
        <v>688</v>
      </c>
      <c r="E169" s="41">
        <v>6805.7200000000012</v>
      </c>
      <c r="F169" s="41"/>
      <c r="G169" s="57"/>
    </row>
    <row r="170" spans="1:7" ht="24.75" customHeight="1" x14ac:dyDescent="0.2">
      <c r="A170" s="39"/>
      <c r="B170" s="40"/>
      <c r="C170" s="40" t="s">
        <v>258</v>
      </c>
      <c r="D170" s="81">
        <v>195</v>
      </c>
      <c r="E170" s="41">
        <v>1923.8600000000001</v>
      </c>
      <c r="F170" s="41"/>
      <c r="G170" s="40"/>
    </row>
    <row r="171" spans="1:7" ht="24.75" customHeight="1" x14ac:dyDescent="0.2">
      <c r="A171" s="39"/>
      <c r="B171" s="42" t="s">
        <v>259</v>
      </c>
      <c r="C171" s="42"/>
      <c r="D171" s="82">
        <f>SUM(D151:D170)</f>
        <v>9559</v>
      </c>
      <c r="E171" s="43">
        <f>SUM(E151:E170)</f>
        <v>128377.91</v>
      </c>
      <c r="F171" s="43"/>
      <c r="G171" s="96"/>
    </row>
    <row r="172" spans="1:7" ht="24.75" customHeight="1" x14ac:dyDescent="0.2">
      <c r="A172" s="39"/>
      <c r="B172" s="40" t="s">
        <v>260</v>
      </c>
      <c r="C172" s="40" t="s">
        <v>261</v>
      </c>
      <c r="D172" s="81">
        <v>12</v>
      </c>
      <c r="E172" s="41">
        <v>41.58</v>
      </c>
      <c r="F172" s="41"/>
      <c r="G172" s="40"/>
    </row>
    <row r="173" spans="1:7" ht="24.75" customHeight="1" x14ac:dyDescent="0.2">
      <c r="A173" s="39"/>
      <c r="B173" s="40"/>
      <c r="C173" s="40" t="s">
        <v>262</v>
      </c>
      <c r="D173" s="81">
        <v>31</v>
      </c>
      <c r="E173" s="41">
        <v>102.97</v>
      </c>
      <c r="F173" s="41"/>
      <c r="G173" s="40"/>
    </row>
    <row r="174" spans="1:7" ht="24.75" customHeight="1" x14ac:dyDescent="0.2">
      <c r="A174" s="39"/>
      <c r="B174" s="40"/>
      <c r="C174" s="40" t="s">
        <v>263</v>
      </c>
      <c r="D174" s="81">
        <v>14</v>
      </c>
      <c r="E174" s="41">
        <v>48.51</v>
      </c>
      <c r="F174" s="41"/>
      <c r="G174" s="40"/>
    </row>
    <row r="175" spans="1:7" ht="24.75" customHeight="1" x14ac:dyDescent="0.2">
      <c r="A175" s="39"/>
      <c r="B175" s="40"/>
      <c r="C175" s="40" t="s">
        <v>264</v>
      </c>
      <c r="D175" s="81">
        <v>5</v>
      </c>
      <c r="E175" s="41">
        <v>17.96</v>
      </c>
      <c r="F175" s="41"/>
      <c r="G175" s="40"/>
    </row>
    <row r="176" spans="1:7" ht="24.75" customHeight="1" x14ac:dyDescent="0.2">
      <c r="A176" s="39"/>
      <c r="B176" s="40"/>
      <c r="C176" s="60" t="s">
        <v>265</v>
      </c>
      <c r="D176" s="89">
        <v>6</v>
      </c>
      <c r="E176" s="61">
        <v>18.25</v>
      </c>
      <c r="F176" s="41"/>
      <c r="G176" s="47" t="s">
        <v>301</v>
      </c>
    </row>
    <row r="177" spans="1:7" ht="24.75" customHeight="1" x14ac:dyDescent="0.2">
      <c r="A177" s="39"/>
      <c r="B177" s="40"/>
      <c r="C177" s="40" t="s">
        <v>266</v>
      </c>
      <c r="D177" s="81">
        <v>4</v>
      </c>
      <c r="E177" s="41">
        <v>13.86</v>
      </c>
      <c r="F177" s="41"/>
      <c r="G177" s="40"/>
    </row>
    <row r="178" spans="1:7" ht="24.75" customHeight="1" x14ac:dyDescent="0.2">
      <c r="A178" s="39"/>
      <c r="B178" s="40"/>
      <c r="C178" s="60" t="s">
        <v>267</v>
      </c>
      <c r="D178" s="89">
        <v>2</v>
      </c>
      <c r="E178" s="61">
        <v>6.93</v>
      </c>
      <c r="F178" s="41"/>
      <c r="G178" s="47" t="s">
        <v>301</v>
      </c>
    </row>
    <row r="179" spans="1:7" ht="24.75" customHeight="1" x14ac:dyDescent="0.2">
      <c r="A179" s="39"/>
      <c r="B179" s="40"/>
      <c r="C179" s="40" t="s">
        <v>268</v>
      </c>
      <c r="D179" s="81">
        <v>37</v>
      </c>
      <c r="E179" s="41">
        <v>128.83999999999997</v>
      </c>
      <c r="F179" s="41"/>
      <c r="G179" s="40"/>
    </row>
    <row r="180" spans="1:7" ht="24.75" customHeight="1" x14ac:dyDescent="0.2">
      <c r="A180" s="39"/>
      <c r="B180" s="40"/>
      <c r="C180" s="40" t="s">
        <v>269</v>
      </c>
      <c r="D180" s="81">
        <v>3</v>
      </c>
      <c r="E180" s="41">
        <v>9.76</v>
      </c>
      <c r="F180" s="41"/>
      <c r="G180" s="40"/>
    </row>
    <row r="181" spans="1:7" ht="24.75" customHeight="1" x14ac:dyDescent="0.2">
      <c r="A181" s="39"/>
      <c r="B181" s="40"/>
      <c r="C181" s="40" t="s">
        <v>270</v>
      </c>
      <c r="D181" s="81">
        <v>40</v>
      </c>
      <c r="E181" s="41">
        <v>218.02</v>
      </c>
      <c r="F181" s="41"/>
      <c r="G181" s="40"/>
    </row>
    <row r="182" spans="1:7" ht="24.75" customHeight="1" x14ac:dyDescent="0.2">
      <c r="A182" s="39"/>
      <c r="B182" s="40"/>
      <c r="C182" s="40" t="s">
        <v>271</v>
      </c>
      <c r="D182" s="81">
        <v>8</v>
      </c>
      <c r="E182" s="41">
        <v>28.990000000000002</v>
      </c>
      <c r="F182" s="41"/>
      <c r="G182" s="40"/>
    </row>
    <row r="183" spans="1:7" ht="24.75" customHeight="1" x14ac:dyDescent="0.2">
      <c r="A183" s="39"/>
      <c r="B183" s="40"/>
      <c r="C183" s="40" t="s">
        <v>272</v>
      </c>
      <c r="D183" s="81">
        <v>124</v>
      </c>
      <c r="E183" s="41">
        <v>705.81999999999994</v>
      </c>
      <c r="F183" s="41"/>
      <c r="G183" s="40"/>
    </row>
    <row r="184" spans="1:7" ht="24.75" customHeight="1" x14ac:dyDescent="0.2">
      <c r="A184" s="39"/>
      <c r="B184" s="40"/>
      <c r="C184" s="48" t="s">
        <v>260</v>
      </c>
      <c r="D184" s="84">
        <v>105</v>
      </c>
      <c r="E184" s="49">
        <v>548.32999999999993</v>
      </c>
      <c r="F184" s="49">
        <f>E185</f>
        <v>1889.8199999999997</v>
      </c>
      <c r="G184" s="56" t="s">
        <v>309</v>
      </c>
    </row>
    <row r="185" spans="1:7" ht="24.75" customHeight="1" thickBot="1" x14ac:dyDescent="0.25">
      <c r="A185" s="51"/>
      <c r="B185" s="52" t="s">
        <v>273</v>
      </c>
      <c r="C185" s="52"/>
      <c r="D185" s="85">
        <f>SUM(D172:D184)</f>
        <v>391</v>
      </c>
      <c r="E185" s="53">
        <f>SUM(E172:E184)</f>
        <v>1889.8199999999997</v>
      </c>
      <c r="F185" s="53"/>
      <c r="G185" s="52"/>
    </row>
    <row r="186" spans="1:7" ht="24.75" customHeight="1" thickBot="1" x14ac:dyDescent="0.25">
      <c r="A186" s="18" t="s">
        <v>274</v>
      </c>
      <c r="B186" s="19"/>
      <c r="C186" s="19"/>
      <c r="D186" s="86">
        <f>D116+D124+D133+D145+D150+D171+D185</f>
        <v>13309</v>
      </c>
      <c r="E186" s="20">
        <f>E116+E124+E133+E145+E150+E171+E185</f>
        <v>165642.95000000001</v>
      </c>
      <c r="F186" s="20"/>
      <c r="G186" s="19"/>
    </row>
    <row r="187" spans="1:7" ht="24.75" customHeight="1" x14ac:dyDescent="0.2">
      <c r="A187" s="34">
        <v>17</v>
      </c>
      <c r="B187" s="35" t="s">
        <v>275</v>
      </c>
      <c r="C187" s="67" t="s">
        <v>276</v>
      </c>
      <c r="D187" s="92">
        <v>1</v>
      </c>
      <c r="E187" s="68">
        <v>18.55</v>
      </c>
      <c r="F187" s="68">
        <f>E188</f>
        <v>18.55</v>
      </c>
      <c r="G187" s="69" t="s">
        <v>310</v>
      </c>
    </row>
    <row r="188" spans="1:7" ht="24.75" customHeight="1" x14ac:dyDescent="0.2">
      <c r="A188" s="39"/>
      <c r="B188" s="42" t="s">
        <v>277</v>
      </c>
      <c r="C188" s="42"/>
      <c r="D188" s="82">
        <v>1</v>
      </c>
      <c r="E188" s="43">
        <v>18.55</v>
      </c>
      <c r="F188" s="43"/>
      <c r="G188" s="42"/>
    </row>
    <row r="189" spans="1:7" ht="24.75" customHeight="1" x14ac:dyDescent="0.2">
      <c r="A189" s="39"/>
      <c r="B189" s="40" t="s">
        <v>278</v>
      </c>
      <c r="C189" s="60" t="s">
        <v>279</v>
      </c>
      <c r="D189" s="89">
        <v>60</v>
      </c>
      <c r="E189" s="61">
        <v>1095.9000000000001</v>
      </c>
      <c r="F189" s="41"/>
      <c r="G189" s="56" t="s">
        <v>295</v>
      </c>
    </row>
    <row r="190" spans="1:7" ht="24.75" customHeight="1" x14ac:dyDescent="0.2">
      <c r="A190" s="39"/>
      <c r="B190" s="42" t="s">
        <v>281</v>
      </c>
      <c r="C190" s="42"/>
      <c r="D190" s="82">
        <v>60</v>
      </c>
      <c r="E190" s="43">
        <v>1095.9000000000001</v>
      </c>
      <c r="F190" s="43"/>
      <c r="G190" s="42"/>
    </row>
    <row r="191" spans="1:7" ht="24.75" customHeight="1" x14ac:dyDescent="0.2">
      <c r="A191" s="39"/>
      <c r="B191" s="40" t="s">
        <v>282</v>
      </c>
      <c r="C191" s="48" t="s">
        <v>283</v>
      </c>
      <c r="D191" s="84"/>
      <c r="E191" s="49"/>
      <c r="F191" s="49">
        <f>E194</f>
        <v>129.85</v>
      </c>
      <c r="G191" s="56" t="s">
        <v>311</v>
      </c>
    </row>
    <row r="192" spans="1:7" ht="24.75" customHeight="1" x14ac:dyDescent="0.2">
      <c r="A192" s="39"/>
      <c r="B192" s="40"/>
      <c r="C192" s="40" t="s">
        <v>284</v>
      </c>
      <c r="D192" s="81">
        <v>5</v>
      </c>
      <c r="E192" s="41">
        <v>92.75</v>
      </c>
      <c r="F192" s="41"/>
      <c r="G192" s="40"/>
    </row>
    <row r="193" spans="1:7" ht="24.75" customHeight="1" x14ac:dyDescent="0.2">
      <c r="A193" s="39"/>
      <c r="B193" s="40"/>
      <c r="C193" s="60" t="s">
        <v>285</v>
      </c>
      <c r="D193" s="89">
        <v>2</v>
      </c>
      <c r="E193" s="61">
        <v>37.1</v>
      </c>
      <c r="F193" s="59"/>
      <c r="G193" s="47" t="s">
        <v>301</v>
      </c>
    </row>
    <row r="194" spans="1:7" ht="24.75" customHeight="1" x14ac:dyDescent="0.2">
      <c r="A194" s="39"/>
      <c r="B194" s="42" t="s">
        <v>286</v>
      </c>
      <c r="C194" s="42"/>
      <c r="D194" s="82">
        <f>D192+D193</f>
        <v>7</v>
      </c>
      <c r="E194" s="43">
        <f>E192+E193</f>
        <v>129.85</v>
      </c>
      <c r="F194" s="43"/>
      <c r="G194" s="42"/>
    </row>
    <row r="195" spans="1:7" ht="24.75" customHeight="1" x14ac:dyDescent="0.2">
      <c r="A195" s="39"/>
      <c r="B195" s="40" t="s">
        <v>287</v>
      </c>
      <c r="C195" s="40" t="s">
        <v>288</v>
      </c>
      <c r="D195" s="81">
        <v>1</v>
      </c>
      <c r="E195" s="41">
        <v>4.0999999999999996</v>
      </c>
      <c r="F195" s="41"/>
      <c r="G195" s="40"/>
    </row>
    <row r="196" spans="1:7" ht="24.75" customHeight="1" x14ac:dyDescent="0.2">
      <c r="A196" s="39"/>
      <c r="B196" s="40"/>
      <c r="C196" s="48" t="s">
        <v>289</v>
      </c>
      <c r="D196" s="84">
        <v>1</v>
      </c>
      <c r="E196" s="49">
        <v>18.55</v>
      </c>
      <c r="F196" s="49">
        <f>E197</f>
        <v>22.65</v>
      </c>
      <c r="G196" s="50" t="s">
        <v>297</v>
      </c>
    </row>
    <row r="197" spans="1:7" ht="24.75" customHeight="1" thickBot="1" x14ac:dyDescent="0.25">
      <c r="A197" s="51"/>
      <c r="B197" s="52" t="s">
        <v>290</v>
      </c>
      <c r="C197" s="52"/>
      <c r="D197" s="85">
        <f>D195+D196</f>
        <v>2</v>
      </c>
      <c r="E197" s="53">
        <f>E195+E196</f>
        <v>22.65</v>
      </c>
      <c r="F197" s="53"/>
      <c r="G197" s="52"/>
    </row>
    <row r="198" spans="1:7" ht="24.75" customHeight="1" thickBot="1" x14ac:dyDescent="0.25">
      <c r="A198" s="70" t="s">
        <v>291</v>
      </c>
      <c r="B198" s="71"/>
      <c r="C198" s="71"/>
      <c r="D198" s="93">
        <f>D188+D190+D194+D197</f>
        <v>70</v>
      </c>
      <c r="E198" s="72">
        <f>E188+E190+E194+E197</f>
        <v>1266.95</v>
      </c>
      <c r="F198" s="72"/>
      <c r="G198" s="71"/>
    </row>
    <row r="199" spans="1:7" ht="24.75" customHeight="1" x14ac:dyDescent="0.2">
      <c r="A199" s="3" t="s">
        <v>292</v>
      </c>
      <c r="B199" s="2"/>
      <c r="C199" s="2"/>
      <c r="D199" s="105"/>
      <c r="E199" s="106"/>
    </row>
    <row r="200" spans="1:7" ht="24.75" customHeight="1" x14ac:dyDescent="0.2">
      <c r="B200" s="107" t="s">
        <v>313</v>
      </c>
    </row>
  </sheetData>
  <mergeCells count="3">
    <mergeCell ref="A1:F1"/>
    <mergeCell ref="A3:F3"/>
    <mergeCell ref="A4:F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8"/>
  <sheetViews>
    <sheetView workbookViewId="0">
      <selection activeCell="F258" sqref="F258"/>
    </sheetView>
  </sheetViews>
  <sheetFormatPr defaultRowHeight="12.75" x14ac:dyDescent="0.2"/>
  <cols>
    <col min="1" max="1" width="5.140625" style="3" customWidth="1"/>
    <col min="2" max="2" width="34.140625" style="1" customWidth="1"/>
    <col min="3" max="3" width="32.140625" style="4" customWidth="1"/>
    <col min="4" max="4" width="11.42578125" style="5" bestFit="1" customWidth="1"/>
    <col min="5" max="5" width="13.42578125" style="1" customWidth="1"/>
    <col min="6" max="6" width="20.28515625" style="1" customWidth="1"/>
    <col min="7" max="16384" width="9.140625" style="2"/>
  </cols>
  <sheetData>
    <row r="1" spans="1:6" ht="18" x14ac:dyDescent="0.25">
      <c r="A1" s="108" t="s">
        <v>0</v>
      </c>
      <c r="B1" s="108"/>
      <c r="C1" s="108"/>
      <c r="D1" s="108"/>
      <c r="E1" s="108"/>
      <c r="F1" s="108"/>
    </row>
    <row r="3" spans="1:6" x14ac:dyDescent="0.2">
      <c r="A3" s="109" t="s">
        <v>1</v>
      </c>
      <c r="B3" s="109"/>
      <c r="C3" s="109"/>
      <c r="D3" s="109"/>
      <c r="E3" s="109"/>
      <c r="F3" s="109"/>
    </row>
    <row r="4" spans="1:6" ht="26.25" customHeight="1" x14ac:dyDescent="0.2">
      <c r="A4" s="110" t="s">
        <v>2</v>
      </c>
      <c r="B4" s="110"/>
      <c r="C4" s="110"/>
      <c r="D4" s="110"/>
      <c r="E4" s="110"/>
      <c r="F4" s="110"/>
    </row>
    <row r="5" spans="1:6" x14ac:dyDescent="0.2">
      <c r="A5" s="6"/>
      <c r="B5" s="6"/>
      <c r="C5" s="6"/>
      <c r="D5" s="6"/>
      <c r="E5" s="7"/>
    </row>
    <row r="6" spans="1:6" x14ac:dyDescent="0.2">
      <c r="A6" s="8"/>
      <c r="B6" s="9" t="s">
        <v>3</v>
      </c>
      <c r="C6" s="6"/>
      <c r="D6" s="6"/>
      <c r="E6" s="7"/>
    </row>
    <row r="7" spans="1:6" x14ac:dyDescent="0.2">
      <c r="A7" s="10"/>
      <c r="B7" s="9" t="s">
        <v>4</v>
      </c>
      <c r="C7" s="6"/>
      <c r="D7" s="6"/>
      <c r="E7" s="7"/>
    </row>
    <row r="8" spans="1:6" x14ac:dyDescent="0.2">
      <c r="B8" s="2"/>
      <c r="C8" s="2"/>
      <c r="D8" s="2"/>
    </row>
    <row r="9" spans="1:6" s="30" customFormat="1" ht="38.25" x14ac:dyDescent="0.2">
      <c r="A9" s="29" t="s">
        <v>5</v>
      </c>
      <c r="B9" s="30" t="s">
        <v>6</v>
      </c>
      <c r="C9" s="30" t="s">
        <v>7</v>
      </c>
      <c r="D9" s="30" t="s">
        <v>8</v>
      </c>
      <c r="E9" s="11" t="s">
        <v>9</v>
      </c>
      <c r="F9" s="11" t="s">
        <v>10</v>
      </c>
    </row>
    <row r="10" spans="1:6" x14ac:dyDescent="0.2">
      <c r="A10" s="3">
        <v>2</v>
      </c>
      <c r="B10" s="2" t="s">
        <v>11</v>
      </c>
      <c r="C10" s="12" t="s">
        <v>12</v>
      </c>
      <c r="D10" s="12">
        <v>85</v>
      </c>
      <c r="E10" s="13">
        <v>1268.9499999999998</v>
      </c>
      <c r="F10" s="13">
        <f>E12</f>
        <v>2059.1099999999997</v>
      </c>
    </row>
    <row r="11" spans="1:6" x14ac:dyDescent="0.2">
      <c r="B11" s="2"/>
      <c r="C11" s="2" t="s">
        <v>13</v>
      </c>
      <c r="D11" s="2">
        <v>66</v>
      </c>
      <c r="E11" s="1">
        <v>790.16</v>
      </c>
    </row>
    <row r="12" spans="1:6" x14ac:dyDescent="0.2">
      <c r="B12" s="14" t="s">
        <v>14</v>
      </c>
      <c r="C12" s="14"/>
      <c r="D12" s="14">
        <v>151</v>
      </c>
      <c r="E12" s="15">
        <v>2059.1099999999997</v>
      </c>
      <c r="F12" s="15"/>
    </row>
    <row r="13" spans="1:6" x14ac:dyDescent="0.2">
      <c r="B13" s="2" t="s">
        <v>15</v>
      </c>
      <c r="C13" s="2" t="s">
        <v>16</v>
      </c>
      <c r="D13" s="2">
        <v>2420</v>
      </c>
      <c r="E13" s="1">
        <v>35608.140000000007</v>
      </c>
    </row>
    <row r="14" spans="1:6" x14ac:dyDescent="0.2">
      <c r="B14" s="2"/>
      <c r="C14" s="16" t="s">
        <v>17</v>
      </c>
      <c r="D14" s="16">
        <v>6</v>
      </c>
      <c r="E14" s="17">
        <v>38.49</v>
      </c>
      <c r="F14" s="17"/>
    </row>
    <row r="15" spans="1:6" x14ac:dyDescent="0.2">
      <c r="B15" s="2"/>
      <c r="C15" s="2" t="s">
        <v>18</v>
      </c>
      <c r="D15" s="2">
        <v>2</v>
      </c>
      <c r="E15" s="1">
        <v>37.1</v>
      </c>
    </row>
    <row r="16" spans="1:6" x14ac:dyDescent="0.2">
      <c r="B16" s="2"/>
      <c r="C16" s="2" t="s">
        <v>19</v>
      </c>
      <c r="D16" s="2">
        <v>13</v>
      </c>
      <c r="E16" s="1">
        <v>184.06</v>
      </c>
    </row>
    <row r="17" spans="1:6" x14ac:dyDescent="0.2">
      <c r="B17" s="2"/>
      <c r="C17" s="12" t="s">
        <v>20</v>
      </c>
      <c r="D17" s="12">
        <v>77</v>
      </c>
      <c r="E17" s="13">
        <v>1074.06</v>
      </c>
      <c r="F17" s="13">
        <f>E19</f>
        <v>36951.85</v>
      </c>
    </row>
    <row r="18" spans="1:6" x14ac:dyDescent="0.2">
      <c r="B18" s="2"/>
      <c r="C18" s="2" t="s">
        <v>21</v>
      </c>
      <c r="D18" s="2">
        <v>1</v>
      </c>
      <c r="E18" s="1">
        <v>10</v>
      </c>
    </row>
    <row r="19" spans="1:6" x14ac:dyDescent="0.2">
      <c r="B19" s="14" t="s">
        <v>22</v>
      </c>
      <c r="C19" s="14"/>
      <c r="D19" s="14">
        <v>2519</v>
      </c>
      <c r="E19" s="15">
        <v>36951.85</v>
      </c>
      <c r="F19" s="15"/>
    </row>
    <row r="20" spans="1:6" x14ac:dyDescent="0.2">
      <c r="B20" s="2" t="s">
        <v>23</v>
      </c>
      <c r="C20" s="12" t="s">
        <v>24</v>
      </c>
      <c r="D20" s="12">
        <v>297</v>
      </c>
      <c r="E20" s="13">
        <v>4072.9100000000003</v>
      </c>
      <c r="F20" s="13">
        <f>E28</f>
        <v>5636.7000000000007</v>
      </c>
    </row>
    <row r="21" spans="1:6" x14ac:dyDescent="0.2">
      <c r="B21" s="2"/>
      <c r="C21" s="2" t="s">
        <v>25</v>
      </c>
      <c r="D21" s="2">
        <v>4</v>
      </c>
      <c r="E21" s="1">
        <v>25.66</v>
      </c>
    </row>
    <row r="22" spans="1:6" x14ac:dyDescent="0.2">
      <c r="B22" s="2"/>
      <c r="C22" s="2" t="s">
        <v>26</v>
      </c>
      <c r="D22" s="2">
        <v>6</v>
      </c>
      <c r="E22" s="1">
        <v>61.379999999999995</v>
      </c>
    </row>
    <row r="23" spans="1:6" x14ac:dyDescent="0.2">
      <c r="B23" s="2"/>
      <c r="C23" s="2" t="s">
        <v>27</v>
      </c>
      <c r="D23" s="2">
        <v>179</v>
      </c>
      <c r="E23" s="1">
        <v>1134.52</v>
      </c>
    </row>
    <row r="24" spans="1:6" x14ac:dyDescent="0.2">
      <c r="B24" s="2"/>
      <c r="C24" s="2" t="s">
        <v>28</v>
      </c>
      <c r="D24" s="2">
        <v>40</v>
      </c>
      <c r="E24" s="1">
        <v>313.98</v>
      </c>
    </row>
    <row r="25" spans="1:6" x14ac:dyDescent="0.2">
      <c r="B25" s="2"/>
      <c r="C25" s="2" t="s">
        <v>29</v>
      </c>
      <c r="D25" s="2">
        <v>2</v>
      </c>
      <c r="E25" s="1">
        <v>12.83</v>
      </c>
    </row>
    <row r="26" spans="1:6" x14ac:dyDescent="0.2">
      <c r="B26" s="2"/>
      <c r="C26" s="2" t="s">
        <v>30</v>
      </c>
      <c r="D26" s="2">
        <v>4</v>
      </c>
      <c r="E26" s="1">
        <v>12.59</v>
      </c>
    </row>
    <row r="27" spans="1:6" x14ac:dyDescent="0.2">
      <c r="B27" s="2"/>
      <c r="C27" s="2" t="s">
        <v>31</v>
      </c>
      <c r="D27" s="2">
        <v>1</v>
      </c>
      <c r="E27" s="1">
        <v>2.83</v>
      </c>
    </row>
    <row r="28" spans="1:6" x14ac:dyDescent="0.2">
      <c r="B28" s="14" t="s">
        <v>32</v>
      </c>
      <c r="C28" s="14"/>
      <c r="D28" s="14">
        <v>533</v>
      </c>
      <c r="E28" s="15">
        <v>5636.7000000000007</v>
      </c>
      <c r="F28" s="15"/>
    </row>
    <row r="29" spans="1:6" x14ac:dyDescent="0.2">
      <c r="A29" s="18" t="s">
        <v>33</v>
      </c>
      <c r="B29" s="19"/>
      <c r="C29" s="19"/>
      <c r="D29" s="19">
        <v>3203</v>
      </c>
      <c r="E29" s="20">
        <v>44647.66</v>
      </c>
      <c r="F29" s="20"/>
    </row>
    <row r="30" spans="1:6" x14ac:dyDescent="0.2">
      <c r="A30" s="3">
        <v>6</v>
      </c>
      <c r="B30" s="2" t="s">
        <v>34</v>
      </c>
      <c r="C30" s="2" t="s">
        <v>35</v>
      </c>
      <c r="D30" s="2">
        <v>3148</v>
      </c>
      <c r="E30" s="1">
        <v>42085.34</v>
      </c>
    </row>
    <row r="31" spans="1:6" x14ac:dyDescent="0.2">
      <c r="B31" s="2"/>
      <c r="C31" s="2" t="s">
        <v>36</v>
      </c>
      <c r="D31" s="2">
        <v>1</v>
      </c>
      <c r="E31" s="1">
        <v>10</v>
      </c>
    </row>
    <row r="32" spans="1:6" x14ac:dyDescent="0.2">
      <c r="B32" s="2"/>
      <c r="C32" s="2" t="s">
        <v>37</v>
      </c>
      <c r="D32" s="2">
        <v>5589</v>
      </c>
      <c r="E32" s="1">
        <v>75548.05</v>
      </c>
    </row>
    <row r="33" spans="2:6" x14ac:dyDescent="0.2">
      <c r="B33" s="2"/>
      <c r="C33" s="12" t="s">
        <v>34</v>
      </c>
      <c r="D33" s="12">
        <v>15593</v>
      </c>
      <c r="E33" s="13">
        <v>196294.45</v>
      </c>
      <c r="F33" s="13">
        <f>E46</f>
        <v>428586.44000000006</v>
      </c>
    </row>
    <row r="34" spans="2:6" x14ac:dyDescent="0.2">
      <c r="B34" s="2"/>
      <c r="C34" s="2" t="s">
        <v>38</v>
      </c>
      <c r="D34" s="2">
        <v>172</v>
      </c>
      <c r="E34" s="1">
        <v>2253.1799999999998</v>
      </c>
    </row>
    <row r="35" spans="2:6" x14ac:dyDescent="0.2">
      <c r="B35" s="2"/>
      <c r="C35" s="2" t="s">
        <v>39</v>
      </c>
      <c r="D35" s="2">
        <v>62</v>
      </c>
      <c r="E35" s="1">
        <v>949.11</v>
      </c>
    </row>
    <row r="36" spans="2:6" x14ac:dyDescent="0.2">
      <c r="B36" s="2"/>
      <c r="C36" s="2" t="s">
        <v>40</v>
      </c>
      <c r="D36" s="2">
        <v>986</v>
      </c>
      <c r="E36" s="1">
        <v>13599.09</v>
      </c>
    </row>
    <row r="37" spans="2:6" x14ac:dyDescent="0.2">
      <c r="B37" s="2"/>
      <c r="C37" s="2" t="s">
        <v>41</v>
      </c>
      <c r="D37" s="2">
        <v>883</v>
      </c>
      <c r="E37" s="1">
        <v>10118.109999999999</v>
      </c>
    </row>
    <row r="38" spans="2:6" x14ac:dyDescent="0.2">
      <c r="B38" s="2"/>
      <c r="C38" s="2" t="s">
        <v>42</v>
      </c>
      <c r="D38" s="2">
        <v>3400</v>
      </c>
      <c r="E38" s="1">
        <v>47026.86</v>
      </c>
    </row>
    <row r="39" spans="2:6" x14ac:dyDescent="0.2">
      <c r="B39" s="2"/>
      <c r="C39" s="2" t="s">
        <v>43</v>
      </c>
      <c r="D39" s="2">
        <v>3</v>
      </c>
      <c r="E39" s="1">
        <v>55.650000000000006</v>
      </c>
    </row>
    <row r="40" spans="2:6" x14ac:dyDescent="0.2">
      <c r="B40" s="2"/>
      <c r="C40" s="2" t="s">
        <v>44</v>
      </c>
      <c r="D40" s="2">
        <v>763</v>
      </c>
      <c r="E40" s="1">
        <v>9292.3799999999992</v>
      </c>
    </row>
    <row r="41" spans="2:6" x14ac:dyDescent="0.2">
      <c r="B41" s="2"/>
      <c r="C41" s="2" t="s">
        <v>45</v>
      </c>
      <c r="D41" s="2">
        <v>184</v>
      </c>
      <c r="E41" s="1">
        <v>1443.86</v>
      </c>
    </row>
    <row r="42" spans="2:6" x14ac:dyDescent="0.2">
      <c r="B42" s="2"/>
      <c r="C42" s="2" t="s">
        <v>46</v>
      </c>
      <c r="D42" s="2">
        <v>646</v>
      </c>
      <c r="E42" s="1">
        <v>4363.51</v>
      </c>
    </row>
    <row r="43" spans="2:6" x14ac:dyDescent="0.2">
      <c r="B43" s="2"/>
      <c r="C43" s="2" t="s">
        <v>47</v>
      </c>
      <c r="D43" s="2">
        <v>1050</v>
      </c>
      <c r="E43" s="1">
        <v>15074.260000000002</v>
      </c>
    </row>
    <row r="44" spans="2:6" x14ac:dyDescent="0.2">
      <c r="B44" s="2"/>
      <c r="C44" s="2" t="s">
        <v>48</v>
      </c>
      <c r="D44" s="2">
        <v>323</v>
      </c>
      <c r="E44" s="1">
        <v>4148.96</v>
      </c>
    </row>
    <row r="45" spans="2:6" x14ac:dyDescent="0.2">
      <c r="B45" s="2"/>
      <c r="C45" s="2" t="s">
        <v>49</v>
      </c>
      <c r="D45" s="2">
        <v>470</v>
      </c>
      <c r="E45" s="1">
        <v>6323.63</v>
      </c>
    </row>
    <row r="46" spans="2:6" x14ac:dyDescent="0.2">
      <c r="B46" s="14" t="s">
        <v>50</v>
      </c>
      <c r="C46" s="14"/>
      <c r="D46" s="14">
        <v>33273</v>
      </c>
      <c r="E46" s="15">
        <v>428586.44000000006</v>
      </c>
      <c r="F46" s="15"/>
    </row>
    <row r="47" spans="2:6" x14ac:dyDescent="0.2">
      <c r="B47" s="2" t="s">
        <v>51</v>
      </c>
      <c r="C47" s="2" t="s">
        <v>52</v>
      </c>
      <c r="D47" s="2">
        <v>687</v>
      </c>
      <c r="E47" s="1">
        <v>9703.74</v>
      </c>
    </row>
    <row r="48" spans="2:6" x14ac:dyDescent="0.2">
      <c r="B48" s="2"/>
      <c r="C48" s="2" t="s">
        <v>53</v>
      </c>
      <c r="D48" s="2">
        <v>34</v>
      </c>
      <c r="E48" s="1">
        <v>319.07000000000005</v>
      </c>
    </row>
    <row r="49" spans="1:6" x14ac:dyDescent="0.2">
      <c r="B49" s="2"/>
      <c r="C49" s="2" t="s">
        <v>54</v>
      </c>
      <c r="D49" s="2">
        <v>511</v>
      </c>
      <c r="E49" s="1">
        <v>7126.7800000000007</v>
      </c>
    </row>
    <row r="50" spans="1:6" x14ac:dyDescent="0.2">
      <c r="B50" s="2"/>
      <c r="C50" s="2" t="s">
        <v>55</v>
      </c>
      <c r="D50" s="2">
        <v>903</v>
      </c>
      <c r="E50" s="1">
        <v>10562.000000000002</v>
      </c>
    </row>
    <row r="51" spans="1:6" x14ac:dyDescent="0.2">
      <c r="B51" s="2"/>
      <c r="C51" s="2" t="s">
        <v>56</v>
      </c>
      <c r="D51" s="2">
        <v>4</v>
      </c>
      <c r="E51" s="1">
        <v>48.55</v>
      </c>
    </row>
    <row r="52" spans="1:6" x14ac:dyDescent="0.2">
      <c r="B52" s="2"/>
      <c r="C52" s="12" t="s">
        <v>57</v>
      </c>
      <c r="D52" s="12"/>
      <c r="E52" s="13"/>
      <c r="F52" s="13">
        <f>E54</f>
        <v>28878.680000000004</v>
      </c>
    </row>
    <row r="53" spans="1:6" x14ac:dyDescent="0.2">
      <c r="B53" s="2"/>
      <c r="C53" s="2" t="s">
        <v>58</v>
      </c>
      <c r="D53" s="2">
        <v>99</v>
      </c>
      <c r="E53" s="1">
        <v>1118.54</v>
      </c>
    </row>
    <row r="54" spans="1:6" x14ac:dyDescent="0.2">
      <c r="B54" s="14" t="s">
        <v>59</v>
      </c>
      <c r="C54" s="14"/>
      <c r="D54" s="14">
        <v>2238</v>
      </c>
      <c r="E54" s="15">
        <v>28878.680000000004</v>
      </c>
      <c r="F54" s="15"/>
    </row>
    <row r="55" spans="1:6" x14ac:dyDescent="0.2">
      <c r="B55" s="2" t="s">
        <v>60</v>
      </c>
      <c r="C55" s="2" t="s">
        <v>61</v>
      </c>
      <c r="D55" s="2">
        <v>623</v>
      </c>
      <c r="E55" s="1">
        <v>8464.34</v>
      </c>
    </row>
    <row r="56" spans="1:6" x14ac:dyDescent="0.2">
      <c r="B56" s="2"/>
      <c r="C56" s="2" t="s">
        <v>62</v>
      </c>
      <c r="D56" s="2">
        <v>979</v>
      </c>
      <c r="E56" s="1">
        <v>13181.78</v>
      </c>
    </row>
    <row r="57" spans="1:6" x14ac:dyDescent="0.2">
      <c r="B57" s="2"/>
      <c r="C57" s="2" t="s">
        <v>63</v>
      </c>
      <c r="D57" s="2">
        <v>721</v>
      </c>
      <c r="E57" s="1">
        <v>9468.3800000000028</v>
      </c>
    </row>
    <row r="58" spans="1:6" x14ac:dyDescent="0.2">
      <c r="B58" s="2"/>
      <c r="C58" s="21" t="s">
        <v>60</v>
      </c>
      <c r="D58" s="21">
        <v>2717</v>
      </c>
      <c r="E58" s="22">
        <v>40046.600000000006</v>
      </c>
      <c r="F58" s="22">
        <f>E63</f>
        <v>97278.630000000019</v>
      </c>
    </row>
    <row r="59" spans="1:6" x14ac:dyDescent="0.2">
      <c r="B59" s="2"/>
      <c r="C59" s="2" t="s">
        <v>64</v>
      </c>
      <c r="D59" s="2">
        <v>69</v>
      </c>
      <c r="E59" s="1">
        <v>932.5200000000001</v>
      </c>
    </row>
    <row r="60" spans="1:6" x14ac:dyDescent="0.2">
      <c r="B60" s="2"/>
      <c r="C60" s="2" t="s">
        <v>65</v>
      </c>
      <c r="D60" s="2">
        <v>1329</v>
      </c>
      <c r="E60" s="1">
        <v>20896.790000000005</v>
      </c>
    </row>
    <row r="61" spans="1:6" x14ac:dyDescent="0.2">
      <c r="B61" s="2"/>
      <c r="C61" s="2" t="s">
        <v>66</v>
      </c>
      <c r="D61" s="2">
        <v>323</v>
      </c>
      <c r="E61" s="1">
        <v>3908.77</v>
      </c>
    </row>
    <row r="62" spans="1:6" x14ac:dyDescent="0.2">
      <c r="B62" s="2"/>
      <c r="C62" s="2" t="s">
        <v>67</v>
      </c>
      <c r="D62" s="2">
        <v>24</v>
      </c>
      <c r="E62" s="1">
        <v>379.45000000000005</v>
      </c>
    </row>
    <row r="63" spans="1:6" x14ac:dyDescent="0.2">
      <c r="B63" s="14" t="s">
        <v>68</v>
      </c>
      <c r="C63" s="14"/>
      <c r="D63" s="14">
        <v>6785</v>
      </c>
      <c r="E63" s="15">
        <v>97278.630000000019</v>
      </c>
      <c r="F63" s="15"/>
    </row>
    <row r="64" spans="1:6" x14ac:dyDescent="0.2">
      <c r="A64" s="18" t="s">
        <v>69</v>
      </c>
      <c r="B64" s="19"/>
      <c r="C64" s="19"/>
      <c r="D64" s="19">
        <v>42296</v>
      </c>
      <c r="E64" s="20">
        <v>554743.75000000012</v>
      </c>
      <c r="F64" s="20"/>
    </row>
    <row r="65" spans="1:6" x14ac:dyDescent="0.2">
      <c r="A65" s="3">
        <v>9</v>
      </c>
      <c r="B65" s="2" t="s">
        <v>70</v>
      </c>
      <c r="C65" s="12" t="s">
        <v>70</v>
      </c>
      <c r="D65" s="12">
        <v>1157</v>
      </c>
      <c r="E65" s="13">
        <v>12736.63</v>
      </c>
      <c r="F65" s="13">
        <f>E75</f>
        <v>36513.620000000003</v>
      </c>
    </row>
    <row r="66" spans="1:6" x14ac:dyDescent="0.2">
      <c r="B66" s="2"/>
      <c r="C66" s="2" t="s">
        <v>71</v>
      </c>
      <c r="D66" s="2">
        <v>212</v>
      </c>
      <c r="E66" s="1">
        <v>2222.5999999999995</v>
      </c>
    </row>
    <row r="67" spans="1:6" x14ac:dyDescent="0.2">
      <c r="B67" s="2"/>
      <c r="C67" s="2" t="s">
        <v>72</v>
      </c>
      <c r="D67" s="2">
        <v>110</v>
      </c>
      <c r="E67" s="1">
        <v>1100</v>
      </c>
    </row>
    <row r="68" spans="1:6" x14ac:dyDescent="0.2">
      <c r="B68" s="2"/>
      <c r="C68" s="2" t="s">
        <v>73</v>
      </c>
      <c r="D68" s="2">
        <v>760</v>
      </c>
      <c r="E68" s="1">
        <v>7595.59</v>
      </c>
    </row>
    <row r="69" spans="1:6" x14ac:dyDescent="0.2">
      <c r="B69" s="2"/>
      <c r="C69" s="2" t="s">
        <v>74</v>
      </c>
      <c r="D69" s="2">
        <v>16</v>
      </c>
      <c r="E69" s="1">
        <v>194.20000000000005</v>
      </c>
    </row>
    <row r="70" spans="1:6" x14ac:dyDescent="0.2">
      <c r="B70" s="2"/>
      <c r="C70" s="2" t="s">
        <v>75</v>
      </c>
      <c r="D70" s="2">
        <v>690</v>
      </c>
      <c r="E70" s="1">
        <v>6934.2000000000007</v>
      </c>
    </row>
    <row r="71" spans="1:6" x14ac:dyDescent="0.2">
      <c r="B71" s="2"/>
      <c r="C71" s="2" t="s">
        <v>76</v>
      </c>
      <c r="D71" s="2">
        <v>7</v>
      </c>
      <c r="E71" s="1">
        <v>70</v>
      </c>
    </row>
    <row r="72" spans="1:6" x14ac:dyDescent="0.2">
      <c r="B72" s="2"/>
      <c r="C72" s="2" t="s">
        <v>77</v>
      </c>
      <c r="D72" s="2">
        <v>73</v>
      </c>
      <c r="E72" s="1">
        <v>690.79</v>
      </c>
    </row>
    <row r="73" spans="1:6" x14ac:dyDescent="0.2">
      <c r="B73" s="2"/>
      <c r="C73" s="2" t="s">
        <v>78</v>
      </c>
      <c r="D73" s="2">
        <v>39</v>
      </c>
      <c r="E73" s="1">
        <v>411.13000000000005</v>
      </c>
    </row>
    <row r="74" spans="1:6" x14ac:dyDescent="0.2">
      <c r="B74" s="2"/>
      <c r="C74" s="2" t="s">
        <v>79</v>
      </c>
      <c r="D74" s="2">
        <v>380</v>
      </c>
      <c r="E74" s="1">
        <v>4558.4799999999996</v>
      </c>
    </row>
    <row r="75" spans="1:6" x14ac:dyDescent="0.2">
      <c r="B75" s="14" t="s">
        <v>80</v>
      </c>
      <c r="C75" s="14"/>
      <c r="D75" s="14">
        <v>3444</v>
      </c>
      <c r="E75" s="15">
        <v>36513.620000000003</v>
      </c>
      <c r="F75" s="15"/>
    </row>
    <row r="76" spans="1:6" x14ac:dyDescent="0.2">
      <c r="B76" s="2" t="s">
        <v>81</v>
      </c>
      <c r="C76" s="12" t="s">
        <v>81</v>
      </c>
      <c r="D76" s="12">
        <v>20</v>
      </c>
      <c r="E76" s="13">
        <v>242.75</v>
      </c>
      <c r="F76" s="13">
        <f>E79</f>
        <v>262.27</v>
      </c>
    </row>
    <row r="77" spans="1:6" x14ac:dyDescent="0.2">
      <c r="B77" s="2"/>
      <c r="C77" s="23" t="s">
        <v>82</v>
      </c>
      <c r="D77" s="23">
        <v>1</v>
      </c>
      <c r="E77" s="24">
        <v>2.83</v>
      </c>
      <c r="F77" s="24"/>
    </row>
    <row r="78" spans="1:6" x14ac:dyDescent="0.2">
      <c r="B78" s="2"/>
      <c r="C78" s="2" t="s">
        <v>83</v>
      </c>
      <c r="D78" s="2">
        <v>5</v>
      </c>
      <c r="E78" s="1">
        <v>16.689999999999998</v>
      </c>
    </row>
    <row r="79" spans="1:6" x14ac:dyDescent="0.2">
      <c r="B79" s="14" t="s">
        <v>84</v>
      </c>
      <c r="C79" s="14"/>
      <c r="D79" s="14">
        <v>26</v>
      </c>
      <c r="E79" s="15">
        <v>262.27</v>
      </c>
      <c r="F79" s="15"/>
    </row>
    <row r="80" spans="1:6" x14ac:dyDescent="0.2">
      <c r="B80" s="2" t="s">
        <v>85</v>
      </c>
      <c r="C80" s="2" t="s">
        <v>86</v>
      </c>
      <c r="D80" s="2">
        <v>94</v>
      </c>
      <c r="E80" s="1">
        <v>1102.8100000000002</v>
      </c>
    </row>
    <row r="81" spans="2:6" x14ac:dyDescent="0.2">
      <c r="B81" s="2"/>
      <c r="C81" s="2" t="s">
        <v>87</v>
      </c>
      <c r="D81" s="2">
        <v>38</v>
      </c>
      <c r="E81" s="1">
        <v>238.77</v>
      </c>
    </row>
    <row r="82" spans="2:6" x14ac:dyDescent="0.2">
      <c r="B82" s="2"/>
      <c r="C82" s="2" t="s">
        <v>88</v>
      </c>
      <c r="D82" s="2">
        <v>65</v>
      </c>
      <c r="E82" s="1">
        <v>650</v>
      </c>
    </row>
    <row r="83" spans="2:6" x14ac:dyDescent="0.2">
      <c r="B83" s="2"/>
      <c r="C83" s="2" t="s">
        <v>89</v>
      </c>
      <c r="D83" s="2">
        <v>195</v>
      </c>
      <c r="E83" s="1">
        <v>1623.78</v>
      </c>
    </row>
    <row r="84" spans="2:6" x14ac:dyDescent="0.2">
      <c r="B84" s="2"/>
      <c r="C84" s="2" t="s">
        <v>90</v>
      </c>
      <c r="D84" s="2">
        <v>1</v>
      </c>
      <c r="E84" s="1">
        <v>10</v>
      </c>
    </row>
    <row r="85" spans="2:6" x14ac:dyDescent="0.2">
      <c r="B85" s="2"/>
      <c r="C85" s="2" t="s">
        <v>91</v>
      </c>
      <c r="D85" s="2">
        <v>221</v>
      </c>
      <c r="E85" s="1">
        <v>2182.5899999999997</v>
      </c>
    </row>
    <row r="86" spans="2:6" x14ac:dyDescent="0.2">
      <c r="B86" s="2"/>
      <c r="C86" s="2" t="s">
        <v>92</v>
      </c>
      <c r="D86" s="2">
        <v>1313</v>
      </c>
      <c r="E86" s="1">
        <v>18366.410000000003</v>
      </c>
    </row>
    <row r="87" spans="2:6" x14ac:dyDescent="0.2">
      <c r="B87" s="2"/>
      <c r="C87" s="2" t="s">
        <v>93</v>
      </c>
      <c r="D87" s="2">
        <v>22</v>
      </c>
      <c r="E87" s="1">
        <v>150.13</v>
      </c>
    </row>
    <row r="88" spans="2:6" x14ac:dyDescent="0.2">
      <c r="B88" s="2"/>
      <c r="C88" s="2" t="s">
        <v>94</v>
      </c>
      <c r="D88" s="2">
        <v>219</v>
      </c>
      <c r="E88" s="1">
        <v>2077.4500000000003</v>
      </c>
    </row>
    <row r="89" spans="2:6" x14ac:dyDescent="0.2">
      <c r="B89" s="2"/>
      <c r="C89" s="2" t="s">
        <v>95</v>
      </c>
      <c r="D89" s="2">
        <v>115</v>
      </c>
      <c r="E89" s="1">
        <v>1116.69</v>
      </c>
    </row>
    <row r="90" spans="2:6" x14ac:dyDescent="0.2">
      <c r="B90" s="2"/>
      <c r="C90" s="2" t="s">
        <v>96</v>
      </c>
      <c r="D90" s="2">
        <v>120</v>
      </c>
      <c r="E90" s="1">
        <v>1200</v>
      </c>
    </row>
    <row r="91" spans="2:6" x14ac:dyDescent="0.2">
      <c r="B91" s="2"/>
      <c r="C91" s="12" t="s">
        <v>97</v>
      </c>
      <c r="D91" s="12">
        <v>1029</v>
      </c>
      <c r="E91" s="13">
        <v>13922.009999999998</v>
      </c>
      <c r="F91" s="13">
        <f>E98</f>
        <v>57150.41</v>
      </c>
    </row>
    <row r="92" spans="2:6" x14ac:dyDescent="0.2">
      <c r="B92" s="2"/>
      <c r="C92" s="2" t="s">
        <v>98</v>
      </c>
      <c r="D92" s="2">
        <v>143</v>
      </c>
      <c r="E92" s="1">
        <v>617.93999999999994</v>
      </c>
    </row>
    <row r="93" spans="2:6" x14ac:dyDescent="0.2">
      <c r="B93" s="2"/>
      <c r="C93" s="2" t="s">
        <v>99</v>
      </c>
      <c r="D93" s="2">
        <v>96</v>
      </c>
      <c r="E93" s="1">
        <v>960</v>
      </c>
    </row>
    <row r="94" spans="2:6" x14ac:dyDescent="0.2">
      <c r="B94" s="2"/>
      <c r="C94" s="2" t="s">
        <v>100</v>
      </c>
      <c r="D94" s="2">
        <v>510</v>
      </c>
      <c r="E94" s="1">
        <v>7575.56</v>
      </c>
    </row>
    <row r="95" spans="2:6" x14ac:dyDescent="0.2">
      <c r="B95" s="2"/>
      <c r="C95" s="2" t="s">
        <v>101</v>
      </c>
      <c r="D95" s="2">
        <v>168</v>
      </c>
      <c r="E95" s="1">
        <v>1675.4799999999998</v>
      </c>
    </row>
    <row r="96" spans="2:6" x14ac:dyDescent="0.2">
      <c r="B96" s="2"/>
      <c r="C96" s="2" t="s">
        <v>102</v>
      </c>
      <c r="D96" s="2">
        <v>112</v>
      </c>
      <c r="E96" s="1">
        <v>1093.8600000000001</v>
      </c>
    </row>
    <row r="97" spans="1:7" x14ac:dyDescent="0.2">
      <c r="B97" s="2"/>
      <c r="C97" s="2" t="s">
        <v>103</v>
      </c>
      <c r="D97" s="2">
        <v>260</v>
      </c>
      <c r="E97" s="1">
        <v>2586.9299999999998</v>
      </c>
    </row>
    <row r="98" spans="1:7" x14ac:dyDescent="0.2">
      <c r="B98" s="14" t="s">
        <v>104</v>
      </c>
      <c r="C98" s="14"/>
      <c r="D98" s="14">
        <v>4721</v>
      </c>
      <c r="E98" s="15">
        <v>57150.41</v>
      </c>
      <c r="F98" s="15"/>
    </row>
    <row r="99" spans="1:7" x14ac:dyDescent="0.2">
      <c r="B99" s="2" t="s">
        <v>105</v>
      </c>
      <c r="C99" s="2" t="s">
        <v>106</v>
      </c>
      <c r="D99" s="2">
        <v>6</v>
      </c>
      <c r="E99" s="1">
        <v>20.79</v>
      </c>
    </row>
    <row r="100" spans="1:7" x14ac:dyDescent="0.2">
      <c r="B100" s="2"/>
      <c r="C100" s="12" t="s">
        <v>105</v>
      </c>
      <c r="D100" s="12">
        <v>90</v>
      </c>
      <c r="E100" s="13">
        <v>1245.8500000000001</v>
      </c>
      <c r="F100" s="13">
        <f>E102</f>
        <v>1273.5700000000002</v>
      </c>
    </row>
    <row r="101" spans="1:7" x14ac:dyDescent="0.2">
      <c r="B101" s="2"/>
      <c r="C101" s="2" t="s">
        <v>107</v>
      </c>
      <c r="D101" s="2">
        <v>2</v>
      </c>
      <c r="E101" s="1">
        <v>6.93</v>
      </c>
    </row>
    <row r="102" spans="1:7" x14ac:dyDescent="0.2">
      <c r="B102" s="14" t="s">
        <v>108</v>
      </c>
      <c r="C102" s="14"/>
      <c r="D102" s="14">
        <v>98</v>
      </c>
      <c r="E102" s="15">
        <v>1273.5700000000002</v>
      </c>
      <c r="F102" s="15"/>
    </row>
    <row r="103" spans="1:7" x14ac:dyDescent="0.2">
      <c r="B103" s="2" t="s">
        <v>109</v>
      </c>
      <c r="C103" s="2" t="s">
        <v>110</v>
      </c>
      <c r="D103" s="2">
        <v>28</v>
      </c>
      <c r="E103" s="1">
        <v>174.35000000000002</v>
      </c>
      <c r="F103" s="1" t="s">
        <v>111</v>
      </c>
      <c r="G103" s="25">
        <f>E109</f>
        <v>51929.770000000011</v>
      </c>
    </row>
    <row r="104" spans="1:7" x14ac:dyDescent="0.2">
      <c r="B104" s="2"/>
      <c r="C104" s="2" t="s">
        <v>112</v>
      </c>
      <c r="D104" s="2">
        <v>159</v>
      </c>
      <c r="E104" s="1">
        <v>1590</v>
      </c>
    </row>
    <row r="105" spans="1:7" x14ac:dyDescent="0.2">
      <c r="B105" s="2"/>
      <c r="C105" s="2" t="s">
        <v>113</v>
      </c>
      <c r="D105" s="2">
        <v>3</v>
      </c>
      <c r="E105" s="1">
        <v>9.76</v>
      </c>
    </row>
    <row r="106" spans="1:7" x14ac:dyDescent="0.2">
      <c r="B106" s="2"/>
      <c r="C106" s="2" t="s">
        <v>114</v>
      </c>
      <c r="D106" s="2">
        <v>2</v>
      </c>
      <c r="E106" s="1">
        <v>6.93</v>
      </c>
    </row>
    <row r="107" spans="1:7" x14ac:dyDescent="0.2">
      <c r="B107" s="2"/>
      <c r="C107" s="2" t="s">
        <v>115</v>
      </c>
      <c r="D107" s="2">
        <v>37</v>
      </c>
      <c r="E107" s="1">
        <v>670.63000000000011</v>
      </c>
    </row>
    <row r="108" spans="1:7" x14ac:dyDescent="0.2">
      <c r="B108" s="2"/>
      <c r="C108" s="2" t="s">
        <v>116</v>
      </c>
      <c r="D108" s="2">
        <v>2967</v>
      </c>
      <c r="E108" s="1">
        <v>49478.100000000013</v>
      </c>
    </row>
    <row r="109" spans="1:7" x14ac:dyDescent="0.2">
      <c r="B109" s="14" t="s">
        <v>117</v>
      </c>
      <c r="C109" s="14"/>
      <c r="D109" s="14">
        <v>3196</v>
      </c>
      <c r="E109" s="15">
        <v>51929.770000000011</v>
      </c>
      <c r="F109" s="15"/>
    </row>
    <row r="110" spans="1:7" x14ac:dyDescent="0.2">
      <c r="A110" s="18" t="s">
        <v>118</v>
      </c>
      <c r="B110" s="19"/>
      <c r="C110" s="19"/>
      <c r="D110" s="19">
        <v>11485</v>
      </c>
      <c r="E110" s="20">
        <v>147129.63999999998</v>
      </c>
      <c r="F110" s="20"/>
    </row>
    <row r="111" spans="1:7" x14ac:dyDescent="0.2">
      <c r="A111" s="3">
        <v>10</v>
      </c>
      <c r="B111" s="2" t="s">
        <v>119</v>
      </c>
      <c r="C111" s="2" t="s">
        <v>119</v>
      </c>
      <c r="D111" s="2">
        <v>2</v>
      </c>
      <c r="E111" s="1">
        <v>6.93</v>
      </c>
    </row>
    <row r="112" spans="1:7" x14ac:dyDescent="0.2">
      <c r="B112" s="2"/>
      <c r="C112" s="12" t="s">
        <v>120</v>
      </c>
      <c r="D112" s="12">
        <v>425</v>
      </c>
      <c r="E112" s="13">
        <v>6943.25</v>
      </c>
      <c r="F112" s="13">
        <f>E114</f>
        <v>6968.7300000000005</v>
      </c>
    </row>
    <row r="113" spans="2:6" x14ac:dyDescent="0.2">
      <c r="B113" s="2"/>
      <c r="C113" s="2" t="s">
        <v>121</v>
      </c>
      <c r="D113" s="2">
        <v>1</v>
      </c>
      <c r="E113" s="1">
        <v>18.55</v>
      </c>
    </row>
    <row r="114" spans="2:6" x14ac:dyDescent="0.2">
      <c r="B114" s="14" t="s">
        <v>122</v>
      </c>
      <c r="C114" s="14"/>
      <c r="D114" s="14">
        <v>428</v>
      </c>
      <c r="E114" s="15">
        <v>6968.7300000000005</v>
      </c>
      <c r="F114" s="15"/>
    </row>
    <row r="115" spans="2:6" x14ac:dyDescent="0.2">
      <c r="B115" s="2" t="s">
        <v>123</v>
      </c>
      <c r="C115" s="2" t="s">
        <v>124</v>
      </c>
      <c r="D115" s="2">
        <v>7</v>
      </c>
      <c r="E115" s="1">
        <v>23.619999999999997</v>
      </c>
    </row>
    <row r="116" spans="2:6" x14ac:dyDescent="0.2">
      <c r="B116" s="2"/>
      <c r="C116" s="12" t="s">
        <v>123</v>
      </c>
      <c r="D116" s="12">
        <v>114</v>
      </c>
      <c r="E116" s="13">
        <v>1168.2999999999997</v>
      </c>
      <c r="F116" s="13">
        <f>E117</f>
        <v>1191.9199999999996</v>
      </c>
    </row>
    <row r="117" spans="2:6" x14ac:dyDescent="0.2">
      <c r="B117" s="14" t="s">
        <v>125</v>
      </c>
      <c r="C117" s="14"/>
      <c r="D117" s="14">
        <v>121</v>
      </c>
      <c r="E117" s="15">
        <v>1191.9199999999996</v>
      </c>
      <c r="F117" s="15"/>
    </row>
    <row r="118" spans="2:6" x14ac:dyDescent="0.2">
      <c r="B118" s="2" t="s">
        <v>126</v>
      </c>
      <c r="C118" s="2" t="s">
        <v>127</v>
      </c>
      <c r="D118" s="2">
        <v>46</v>
      </c>
      <c r="E118" s="1">
        <v>574.7600000000001</v>
      </c>
    </row>
    <row r="119" spans="2:6" x14ac:dyDescent="0.2">
      <c r="B119" s="2"/>
      <c r="C119" s="2" t="s">
        <v>128</v>
      </c>
      <c r="D119" s="2">
        <v>191</v>
      </c>
      <c r="E119" s="1">
        <v>3260.8999999999996</v>
      </c>
    </row>
    <row r="120" spans="2:6" x14ac:dyDescent="0.2">
      <c r="B120" s="2"/>
      <c r="C120" s="2" t="s">
        <v>129</v>
      </c>
      <c r="D120" s="2">
        <v>391</v>
      </c>
      <c r="E120" s="1">
        <v>5546.57</v>
      </c>
    </row>
    <row r="121" spans="2:6" x14ac:dyDescent="0.2">
      <c r="B121" s="2"/>
      <c r="C121" s="2" t="s">
        <v>130</v>
      </c>
      <c r="D121" s="2">
        <v>25</v>
      </c>
      <c r="E121" s="1">
        <v>276.72000000000003</v>
      </c>
    </row>
    <row r="122" spans="2:6" x14ac:dyDescent="0.2">
      <c r="B122" s="2"/>
      <c r="C122" s="12" t="s">
        <v>126</v>
      </c>
      <c r="D122" s="12">
        <v>3713</v>
      </c>
      <c r="E122" s="13">
        <v>57024.7</v>
      </c>
      <c r="F122" s="13">
        <f>E125</f>
        <v>104322.41</v>
      </c>
    </row>
    <row r="123" spans="2:6" x14ac:dyDescent="0.2">
      <c r="B123" s="2"/>
      <c r="C123" s="2" t="s">
        <v>131</v>
      </c>
      <c r="D123" s="2">
        <v>13</v>
      </c>
      <c r="E123" s="1">
        <v>224.05</v>
      </c>
    </row>
    <row r="124" spans="2:6" x14ac:dyDescent="0.2">
      <c r="B124" s="2"/>
      <c r="C124" s="2" t="s">
        <v>132</v>
      </c>
      <c r="D124" s="2">
        <v>2451</v>
      </c>
      <c r="E124" s="1">
        <v>37414.710000000006</v>
      </c>
    </row>
    <row r="125" spans="2:6" x14ac:dyDescent="0.2">
      <c r="B125" s="14" t="s">
        <v>133</v>
      </c>
      <c r="C125" s="14"/>
      <c r="D125" s="14">
        <v>6830</v>
      </c>
      <c r="E125" s="15">
        <v>104322.41</v>
      </c>
      <c r="F125" s="15"/>
    </row>
    <row r="126" spans="2:6" x14ac:dyDescent="0.2">
      <c r="B126" s="2" t="s">
        <v>134</v>
      </c>
      <c r="C126" s="2" t="s">
        <v>135</v>
      </c>
      <c r="D126" s="2">
        <v>1961</v>
      </c>
      <c r="E126" s="1">
        <v>24360.950000000004</v>
      </c>
    </row>
    <row r="127" spans="2:6" x14ac:dyDescent="0.2">
      <c r="B127" s="2"/>
      <c r="C127" s="12" t="s">
        <v>134</v>
      </c>
      <c r="D127" s="12">
        <v>2360</v>
      </c>
      <c r="E127" s="13">
        <v>26916.77</v>
      </c>
      <c r="F127" s="13">
        <f>E129</f>
        <v>51353.37</v>
      </c>
    </row>
    <row r="128" spans="2:6" x14ac:dyDescent="0.2">
      <c r="B128" s="2"/>
      <c r="C128" s="2" t="s">
        <v>136</v>
      </c>
      <c r="D128" s="2">
        <v>5</v>
      </c>
      <c r="E128" s="1">
        <v>75.649999999999991</v>
      </c>
    </row>
    <row r="129" spans="1:6" x14ac:dyDescent="0.2">
      <c r="B129" s="14" t="s">
        <v>137</v>
      </c>
      <c r="C129" s="14"/>
      <c r="D129" s="14">
        <v>4326</v>
      </c>
      <c r="E129" s="15">
        <v>51353.37</v>
      </c>
      <c r="F129" s="15"/>
    </row>
    <row r="130" spans="1:6" x14ac:dyDescent="0.2">
      <c r="A130" s="18" t="s">
        <v>138</v>
      </c>
      <c r="B130" s="19"/>
      <c r="C130" s="19"/>
      <c r="D130" s="19">
        <v>11705</v>
      </c>
      <c r="E130" s="20">
        <v>163836.43</v>
      </c>
      <c r="F130" s="20"/>
    </row>
    <row r="131" spans="1:6" x14ac:dyDescent="0.2">
      <c r="A131" s="3">
        <v>11</v>
      </c>
      <c r="B131" s="2" t="s">
        <v>139</v>
      </c>
      <c r="C131" s="12" t="s">
        <v>140</v>
      </c>
      <c r="D131" s="12">
        <v>29</v>
      </c>
      <c r="E131" s="13">
        <v>259.63000000000005</v>
      </c>
      <c r="F131" s="13">
        <f>E139</f>
        <v>1954.85</v>
      </c>
    </row>
    <row r="132" spans="1:6" x14ac:dyDescent="0.2">
      <c r="B132" s="2"/>
      <c r="C132" s="2" t="s">
        <v>141</v>
      </c>
      <c r="D132" s="2">
        <v>30</v>
      </c>
      <c r="E132" s="1">
        <v>556.50000000000011</v>
      </c>
    </row>
    <row r="133" spans="1:6" x14ac:dyDescent="0.2">
      <c r="B133" s="2"/>
      <c r="C133" s="2" t="s">
        <v>142</v>
      </c>
      <c r="D133" s="2">
        <v>19</v>
      </c>
      <c r="E133" s="1">
        <v>206.12</v>
      </c>
    </row>
    <row r="134" spans="1:6" x14ac:dyDescent="0.2">
      <c r="B134" s="2"/>
      <c r="C134" s="2" t="s">
        <v>143</v>
      </c>
      <c r="D134" s="2">
        <v>3</v>
      </c>
      <c r="E134" s="1">
        <v>47.1</v>
      </c>
    </row>
    <row r="135" spans="1:6" x14ac:dyDescent="0.2">
      <c r="B135" s="2"/>
      <c r="C135" s="2" t="s">
        <v>144</v>
      </c>
      <c r="D135" s="2">
        <v>5</v>
      </c>
      <c r="E135" s="1">
        <v>92.75</v>
      </c>
    </row>
    <row r="136" spans="1:6" x14ac:dyDescent="0.2">
      <c r="B136" s="2"/>
      <c r="C136" s="2" t="s">
        <v>145</v>
      </c>
      <c r="D136" s="2">
        <v>3</v>
      </c>
      <c r="E136" s="1">
        <v>38.549999999999997</v>
      </c>
    </row>
    <row r="137" spans="1:6" x14ac:dyDescent="0.2">
      <c r="B137" s="2"/>
      <c r="C137" s="2" t="s">
        <v>146</v>
      </c>
      <c r="D137" s="2">
        <v>1</v>
      </c>
      <c r="E137" s="1">
        <v>10</v>
      </c>
    </row>
    <row r="138" spans="1:6" x14ac:dyDescent="0.2">
      <c r="B138" s="2"/>
      <c r="C138" s="2" t="s">
        <v>147</v>
      </c>
      <c r="D138" s="2">
        <v>71</v>
      </c>
      <c r="E138" s="1">
        <v>744.19999999999993</v>
      </c>
    </row>
    <row r="139" spans="1:6" x14ac:dyDescent="0.2">
      <c r="B139" s="14" t="s">
        <v>148</v>
      </c>
      <c r="C139" s="14"/>
      <c r="D139" s="14">
        <v>161</v>
      </c>
      <c r="E139" s="15">
        <v>1954.85</v>
      </c>
      <c r="F139" s="15"/>
    </row>
    <row r="140" spans="1:6" x14ac:dyDescent="0.2">
      <c r="B140" s="2" t="s">
        <v>149</v>
      </c>
      <c r="C140" s="2" t="s">
        <v>150</v>
      </c>
      <c r="D140" s="2">
        <v>1561</v>
      </c>
      <c r="E140" s="1">
        <v>25396.500000000004</v>
      </c>
    </row>
    <row r="141" spans="1:6" x14ac:dyDescent="0.2">
      <c r="B141" s="2"/>
      <c r="C141" s="2" t="s">
        <v>151</v>
      </c>
      <c r="D141" s="2">
        <v>3</v>
      </c>
      <c r="E141" s="1">
        <v>55.650000000000006</v>
      </c>
    </row>
    <row r="142" spans="1:6" x14ac:dyDescent="0.2">
      <c r="B142" s="2"/>
      <c r="C142" s="2" t="s">
        <v>152</v>
      </c>
      <c r="D142" s="2">
        <v>198</v>
      </c>
      <c r="E142" s="1">
        <v>3189.5800000000004</v>
      </c>
    </row>
    <row r="143" spans="1:6" x14ac:dyDescent="0.2">
      <c r="B143" s="2"/>
      <c r="C143" s="2" t="s">
        <v>153</v>
      </c>
      <c r="D143" s="2">
        <v>3</v>
      </c>
      <c r="E143" s="1">
        <v>11.03</v>
      </c>
    </row>
    <row r="144" spans="1:6" x14ac:dyDescent="0.2">
      <c r="B144" s="2"/>
      <c r="C144" s="2" t="s">
        <v>154</v>
      </c>
      <c r="D144" s="2">
        <v>338</v>
      </c>
      <c r="E144" s="1">
        <v>5414.9000000000005</v>
      </c>
    </row>
    <row r="145" spans="2:6" x14ac:dyDescent="0.2">
      <c r="B145" s="2"/>
      <c r="C145" s="2" t="s">
        <v>155</v>
      </c>
      <c r="D145" s="2">
        <v>2874</v>
      </c>
      <c r="E145" s="1">
        <v>45023.529999999992</v>
      </c>
    </row>
    <row r="146" spans="2:6" x14ac:dyDescent="0.2">
      <c r="B146" s="2"/>
      <c r="C146" s="2" t="s">
        <v>156</v>
      </c>
      <c r="D146" s="2">
        <v>593</v>
      </c>
      <c r="E146" s="1">
        <v>9710.48</v>
      </c>
    </row>
    <row r="147" spans="2:6" x14ac:dyDescent="0.2">
      <c r="B147" s="2"/>
      <c r="C147" s="2" t="s">
        <v>157</v>
      </c>
      <c r="D147" s="2">
        <v>1065</v>
      </c>
      <c r="E147" s="1">
        <v>18436.020000000004</v>
      </c>
    </row>
    <row r="148" spans="2:6" x14ac:dyDescent="0.2">
      <c r="B148" s="2"/>
      <c r="C148" s="2" t="s">
        <v>158</v>
      </c>
      <c r="D148" s="2">
        <v>137</v>
      </c>
      <c r="E148" s="1">
        <v>1081.8599999999999</v>
      </c>
    </row>
    <row r="149" spans="2:6" x14ac:dyDescent="0.2">
      <c r="B149" s="2"/>
      <c r="C149" s="12" t="s">
        <v>159</v>
      </c>
      <c r="D149" s="12">
        <v>3123</v>
      </c>
      <c r="E149" s="13">
        <v>38357.550000000003</v>
      </c>
      <c r="F149" s="13">
        <f>E156</f>
        <v>174338.43000000005</v>
      </c>
    </row>
    <row r="150" spans="2:6" x14ac:dyDescent="0.2">
      <c r="B150" s="2"/>
      <c r="C150" s="2" t="s">
        <v>160</v>
      </c>
      <c r="D150" s="2">
        <v>353</v>
      </c>
      <c r="E150" s="1">
        <v>6300.2000000000007</v>
      </c>
    </row>
    <row r="151" spans="2:6" x14ac:dyDescent="0.2">
      <c r="B151" s="2"/>
      <c r="C151" s="2" t="s">
        <v>161</v>
      </c>
      <c r="D151" s="2">
        <v>12</v>
      </c>
      <c r="E151" s="1">
        <v>136.5</v>
      </c>
    </row>
    <row r="152" spans="2:6" x14ac:dyDescent="0.2">
      <c r="B152" s="2"/>
      <c r="C152" s="2" t="s">
        <v>162</v>
      </c>
      <c r="D152" s="2">
        <v>1</v>
      </c>
      <c r="E152" s="1">
        <v>10</v>
      </c>
    </row>
    <row r="153" spans="2:6" x14ac:dyDescent="0.2">
      <c r="B153" s="2"/>
      <c r="C153" s="2" t="s">
        <v>163</v>
      </c>
      <c r="D153" s="2">
        <v>1116</v>
      </c>
      <c r="E153" s="1">
        <v>17479.390000000003</v>
      </c>
    </row>
    <row r="154" spans="2:6" x14ac:dyDescent="0.2">
      <c r="B154" s="2"/>
      <c r="C154" s="2" t="s">
        <v>164</v>
      </c>
      <c r="D154" s="2">
        <v>178</v>
      </c>
      <c r="E154" s="1">
        <v>3250.6</v>
      </c>
    </row>
    <row r="155" spans="2:6" x14ac:dyDescent="0.2">
      <c r="B155" s="2"/>
      <c r="C155" s="2" t="s">
        <v>165</v>
      </c>
      <c r="D155" s="2">
        <v>43</v>
      </c>
      <c r="E155" s="1">
        <v>484.64</v>
      </c>
    </row>
    <row r="156" spans="2:6" x14ac:dyDescent="0.2">
      <c r="B156" s="14" t="s">
        <v>166</v>
      </c>
      <c r="C156" s="14"/>
      <c r="D156" s="14">
        <v>11598</v>
      </c>
      <c r="E156" s="15">
        <v>174338.43000000005</v>
      </c>
      <c r="F156" s="15"/>
    </row>
    <row r="157" spans="2:6" x14ac:dyDescent="0.2">
      <c r="B157" s="2" t="s">
        <v>167</v>
      </c>
      <c r="C157" s="2" t="s">
        <v>168</v>
      </c>
      <c r="D157" s="2">
        <v>745</v>
      </c>
      <c r="E157" s="1">
        <v>12588.55</v>
      </c>
    </row>
    <row r="158" spans="2:6" x14ac:dyDescent="0.2">
      <c r="B158" s="2"/>
      <c r="C158" s="2" t="s">
        <v>169</v>
      </c>
      <c r="D158" s="2">
        <v>312</v>
      </c>
      <c r="E158" s="1">
        <v>5736.3</v>
      </c>
    </row>
    <row r="159" spans="2:6" x14ac:dyDescent="0.2">
      <c r="B159" s="2"/>
      <c r="C159" s="2" t="s">
        <v>170</v>
      </c>
      <c r="D159" s="2">
        <v>183</v>
      </c>
      <c r="E159" s="1">
        <v>2902.7799999999997</v>
      </c>
    </row>
    <row r="160" spans="2:6" x14ac:dyDescent="0.2">
      <c r="B160" s="2"/>
      <c r="C160" s="12" t="s">
        <v>171</v>
      </c>
      <c r="D160" s="12">
        <v>71</v>
      </c>
      <c r="E160" s="13">
        <v>762.90000000000009</v>
      </c>
      <c r="F160" s="13">
        <f>E161</f>
        <v>21990.53</v>
      </c>
    </row>
    <row r="161" spans="1:6" x14ac:dyDescent="0.2">
      <c r="B161" s="14" t="s">
        <v>172</v>
      </c>
      <c r="C161" s="14"/>
      <c r="D161" s="14">
        <v>1311</v>
      </c>
      <c r="E161" s="15">
        <v>21990.53</v>
      </c>
      <c r="F161" s="15"/>
    </row>
    <row r="162" spans="1:6" x14ac:dyDescent="0.2">
      <c r="B162" s="2" t="s">
        <v>173</v>
      </c>
      <c r="C162" s="2" t="s">
        <v>174</v>
      </c>
      <c r="D162" s="2">
        <v>243</v>
      </c>
      <c r="E162" s="1">
        <v>3235.61</v>
      </c>
    </row>
    <row r="163" spans="1:6" x14ac:dyDescent="0.2">
      <c r="B163" s="2"/>
      <c r="C163" s="2" t="s">
        <v>175</v>
      </c>
      <c r="D163" s="2">
        <v>499</v>
      </c>
      <c r="E163" s="1">
        <v>7424.3200000000006</v>
      </c>
    </row>
    <row r="164" spans="1:6" x14ac:dyDescent="0.2">
      <c r="B164" s="2"/>
      <c r="C164" s="2" t="s">
        <v>176</v>
      </c>
      <c r="D164" s="2">
        <v>96</v>
      </c>
      <c r="E164" s="1">
        <v>1549.95</v>
      </c>
    </row>
    <row r="165" spans="1:6" x14ac:dyDescent="0.2">
      <c r="B165" s="2"/>
      <c r="C165" s="2" t="s">
        <v>177</v>
      </c>
      <c r="D165" s="2">
        <v>1801</v>
      </c>
      <c r="E165" s="1">
        <v>27927.17</v>
      </c>
    </row>
    <row r="166" spans="1:6" x14ac:dyDescent="0.2">
      <c r="B166" s="2"/>
      <c r="C166" s="12" t="s">
        <v>178</v>
      </c>
      <c r="D166" s="12">
        <v>1870</v>
      </c>
      <c r="E166" s="13">
        <v>27503.59</v>
      </c>
      <c r="F166" s="13">
        <f>E167</f>
        <v>67640.639999999999</v>
      </c>
    </row>
    <row r="167" spans="1:6" x14ac:dyDescent="0.2">
      <c r="B167" s="14" t="s">
        <v>179</v>
      </c>
      <c r="C167" s="14"/>
      <c r="D167" s="14">
        <v>4509</v>
      </c>
      <c r="E167" s="15">
        <v>67640.639999999999</v>
      </c>
      <c r="F167" s="15"/>
    </row>
    <row r="168" spans="1:6" x14ac:dyDescent="0.2">
      <c r="B168" s="2" t="s">
        <v>180</v>
      </c>
      <c r="C168" s="2" t="s">
        <v>181</v>
      </c>
      <c r="D168" s="2">
        <v>347</v>
      </c>
      <c r="E168" s="1">
        <v>5682.5800000000008</v>
      </c>
    </row>
    <row r="169" spans="1:6" x14ac:dyDescent="0.2">
      <c r="B169" s="2"/>
      <c r="C169" s="2" t="s">
        <v>182</v>
      </c>
      <c r="D169" s="2">
        <v>338</v>
      </c>
      <c r="E169" s="1">
        <v>4707.97</v>
      </c>
    </row>
    <row r="170" spans="1:6" x14ac:dyDescent="0.2">
      <c r="B170" s="2"/>
      <c r="C170" s="2" t="s">
        <v>183</v>
      </c>
      <c r="D170" s="2">
        <v>4</v>
      </c>
      <c r="E170" s="1">
        <v>65.650000000000006</v>
      </c>
    </row>
    <row r="171" spans="1:6" x14ac:dyDescent="0.2">
      <c r="B171" s="2"/>
      <c r="C171" s="12" t="s">
        <v>184</v>
      </c>
      <c r="D171" s="12">
        <v>2369</v>
      </c>
      <c r="E171" s="13">
        <v>38830.140000000007</v>
      </c>
      <c r="F171" s="13">
        <f>E172</f>
        <v>49286.340000000011</v>
      </c>
    </row>
    <row r="172" spans="1:6" x14ac:dyDescent="0.2">
      <c r="B172" s="14" t="s">
        <v>185</v>
      </c>
      <c r="C172" s="14"/>
      <c r="D172" s="14">
        <v>3058</v>
      </c>
      <c r="E172" s="15">
        <v>49286.340000000011</v>
      </c>
      <c r="F172" s="15"/>
    </row>
    <row r="173" spans="1:6" x14ac:dyDescent="0.2">
      <c r="A173" s="18" t="s">
        <v>186</v>
      </c>
      <c r="B173" s="19"/>
      <c r="C173" s="19"/>
      <c r="D173" s="19">
        <v>20637</v>
      </c>
      <c r="E173" s="20">
        <v>315210.7900000001</v>
      </c>
      <c r="F173" s="20"/>
    </row>
    <row r="174" spans="1:6" x14ac:dyDescent="0.2">
      <c r="A174" s="3">
        <v>14</v>
      </c>
      <c r="B174" s="2" t="s">
        <v>187</v>
      </c>
      <c r="C174" s="2" t="s">
        <v>188</v>
      </c>
      <c r="D174" s="2">
        <v>1</v>
      </c>
      <c r="E174" s="1">
        <v>10</v>
      </c>
      <c r="F174" s="1">
        <f>E175</f>
        <v>10</v>
      </c>
    </row>
    <row r="175" spans="1:6" x14ac:dyDescent="0.2">
      <c r="B175" s="14" t="s">
        <v>189</v>
      </c>
      <c r="C175" s="14"/>
      <c r="D175" s="14">
        <v>1</v>
      </c>
      <c r="E175" s="15">
        <v>10</v>
      </c>
      <c r="F175" s="15"/>
    </row>
    <row r="176" spans="1:6" x14ac:dyDescent="0.2">
      <c r="A176" s="18" t="s">
        <v>190</v>
      </c>
      <c r="B176" s="19"/>
      <c r="C176" s="19"/>
      <c r="D176" s="19">
        <v>1</v>
      </c>
      <c r="E176" s="20">
        <v>10</v>
      </c>
      <c r="F176" s="20"/>
    </row>
    <row r="177" spans="1:7" x14ac:dyDescent="0.2">
      <c r="A177" s="3">
        <v>15</v>
      </c>
      <c r="B177" s="2" t="s">
        <v>191</v>
      </c>
      <c r="C177" s="2" t="s">
        <v>192</v>
      </c>
      <c r="D177" s="2">
        <v>1</v>
      </c>
      <c r="E177" s="1">
        <v>2.83</v>
      </c>
      <c r="F177" s="1" t="s">
        <v>193</v>
      </c>
      <c r="G177" s="25">
        <f>E185</f>
        <v>1415.14</v>
      </c>
    </row>
    <row r="178" spans="1:7" x14ac:dyDescent="0.2">
      <c r="B178" s="2"/>
      <c r="C178" s="2" t="s">
        <v>191</v>
      </c>
      <c r="D178" s="2">
        <v>66</v>
      </c>
      <c r="E178" s="1">
        <v>660</v>
      </c>
    </row>
    <row r="179" spans="1:7" x14ac:dyDescent="0.2">
      <c r="B179" s="2"/>
      <c r="C179" s="2" t="s">
        <v>194</v>
      </c>
      <c r="D179" s="2">
        <v>12</v>
      </c>
      <c r="E179" s="1">
        <v>41.58</v>
      </c>
    </row>
    <row r="180" spans="1:7" x14ac:dyDescent="0.2">
      <c r="B180" s="2"/>
      <c r="C180" s="2" t="s">
        <v>195</v>
      </c>
      <c r="D180" s="2">
        <v>129</v>
      </c>
      <c r="E180" s="1">
        <v>442.53999999999996</v>
      </c>
    </row>
    <row r="181" spans="1:7" x14ac:dyDescent="0.2">
      <c r="B181" s="2"/>
      <c r="C181" s="2" t="s">
        <v>196</v>
      </c>
      <c r="D181" s="2">
        <v>2</v>
      </c>
      <c r="E181" s="1">
        <v>6.93</v>
      </c>
    </row>
    <row r="182" spans="1:7" x14ac:dyDescent="0.2">
      <c r="B182" s="2"/>
      <c r="C182" s="2" t="s">
        <v>197</v>
      </c>
      <c r="D182" s="2">
        <v>15</v>
      </c>
      <c r="E182" s="1">
        <v>76.210000000000008</v>
      </c>
    </row>
    <row r="183" spans="1:7" x14ac:dyDescent="0.2">
      <c r="B183" s="2"/>
      <c r="C183" s="2" t="s">
        <v>198</v>
      </c>
      <c r="D183" s="2">
        <v>47</v>
      </c>
      <c r="E183" s="1">
        <v>175.29</v>
      </c>
    </row>
    <row r="184" spans="1:7" x14ac:dyDescent="0.2">
      <c r="B184" s="2"/>
      <c r="C184" s="2" t="s">
        <v>199</v>
      </c>
      <c r="D184" s="2">
        <v>3</v>
      </c>
      <c r="E184" s="1">
        <v>9.76</v>
      </c>
    </row>
    <row r="185" spans="1:7" x14ac:dyDescent="0.2">
      <c r="B185" s="14" t="s">
        <v>200</v>
      </c>
      <c r="C185" s="14"/>
      <c r="D185" s="14">
        <v>275</v>
      </c>
      <c r="E185" s="15">
        <v>1415.14</v>
      </c>
      <c r="F185" s="15"/>
    </row>
    <row r="186" spans="1:7" x14ac:dyDescent="0.2">
      <c r="B186" s="2" t="s">
        <v>201</v>
      </c>
      <c r="C186" s="2" t="s">
        <v>202</v>
      </c>
      <c r="D186" s="2">
        <v>4</v>
      </c>
      <c r="E186" s="1">
        <v>13.86</v>
      </c>
    </row>
    <row r="187" spans="1:7" x14ac:dyDescent="0.2">
      <c r="B187" s="2"/>
      <c r="C187" s="26" t="s">
        <v>203</v>
      </c>
      <c r="D187" s="26">
        <v>189</v>
      </c>
      <c r="E187" s="27">
        <v>2875.61</v>
      </c>
      <c r="F187" s="27">
        <f>E193</f>
        <v>3381.7700000000004</v>
      </c>
    </row>
    <row r="188" spans="1:7" x14ac:dyDescent="0.2">
      <c r="B188" s="2"/>
      <c r="C188" s="2" t="s">
        <v>204</v>
      </c>
      <c r="D188" s="2">
        <v>3</v>
      </c>
      <c r="E188" s="1">
        <v>55.650000000000006</v>
      </c>
    </row>
    <row r="189" spans="1:7" x14ac:dyDescent="0.2">
      <c r="B189" s="2"/>
      <c r="C189" s="2" t="s">
        <v>205</v>
      </c>
      <c r="D189" s="2">
        <v>3</v>
      </c>
      <c r="E189" s="1">
        <v>55.650000000000006</v>
      </c>
    </row>
    <row r="190" spans="1:7" x14ac:dyDescent="0.2">
      <c r="B190" s="2"/>
      <c r="C190" s="2" t="s">
        <v>206</v>
      </c>
      <c r="D190" s="2">
        <v>2</v>
      </c>
      <c r="E190" s="1">
        <v>28.55</v>
      </c>
    </row>
    <row r="191" spans="1:7" x14ac:dyDescent="0.2">
      <c r="B191" s="2"/>
      <c r="C191" s="2" t="s">
        <v>207</v>
      </c>
      <c r="D191" s="2">
        <v>12</v>
      </c>
      <c r="E191" s="1">
        <v>222.60000000000002</v>
      </c>
    </row>
    <row r="192" spans="1:7" x14ac:dyDescent="0.2">
      <c r="B192" s="2"/>
      <c r="C192" s="2" t="s">
        <v>208</v>
      </c>
      <c r="D192" s="2">
        <v>7</v>
      </c>
      <c r="E192" s="1">
        <v>129.85</v>
      </c>
    </row>
    <row r="193" spans="2:7" x14ac:dyDescent="0.2">
      <c r="B193" s="14" t="s">
        <v>209</v>
      </c>
      <c r="C193" s="14"/>
      <c r="D193" s="14">
        <v>220</v>
      </c>
      <c r="E193" s="15">
        <v>3381.7700000000004</v>
      </c>
      <c r="F193" s="15"/>
    </row>
    <row r="194" spans="2:7" x14ac:dyDescent="0.2">
      <c r="B194" s="2" t="s">
        <v>210</v>
      </c>
      <c r="C194" s="2" t="s">
        <v>211</v>
      </c>
      <c r="D194" s="2">
        <v>1</v>
      </c>
      <c r="E194" s="1">
        <v>2.83</v>
      </c>
    </row>
    <row r="195" spans="2:7" x14ac:dyDescent="0.2">
      <c r="B195" s="2"/>
      <c r="C195" s="2" t="s">
        <v>212</v>
      </c>
      <c r="D195" s="2">
        <v>1</v>
      </c>
      <c r="E195" s="1">
        <v>2.83</v>
      </c>
    </row>
    <row r="196" spans="2:7" x14ac:dyDescent="0.2">
      <c r="B196" s="2"/>
      <c r="C196" s="26" t="s">
        <v>210</v>
      </c>
      <c r="D196" s="26">
        <v>231</v>
      </c>
      <c r="E196" s="27">
        <v>2978.0800000000004</v>
      </c>
      <c r="F196" s="27">
        <f>E202</f>
        <v>3151.1200000000003</v>
      </c>
    </row>
    <row r="197" spans="2:7" x14ac:dyDescent="0.2">
      <c r="B197" s="2"/>
      <c r="C197" s="2" t="s">
        <v>213</v>
      </c>
      <c r="D197" s="2">
        <v>28</v>
      </c>
      <c r="E197" s="1">
        <v>106.28</v>
      </c>
    </row>
    <row r="198" spans="2:7" x14ac:dyDescent="0.2">
      <c r="B198" s="2"/>
      <c r="C198" s="2" t="s">
        <v>214</v>
      </c>
      <c r="D198" s="2">
        <v>3</v>
      </c>
      <c r="E198" s="1">
        <v>9.76</v>
      </c>
    </row>
    <row r="199" spans="2:7" x14ac:dyDescent="0.2">
      <c r="B199" s="2"/>
      <c r="C199" s="2" t="s">
        <v>215</v>
      </c>
      <c r="D199" s="2">
        <v>12</v>
      </c>
      <c r="E199" s="1">
        <v>41.58</v>
      </c>
    </row>
    <row r="200" spans="2:7" x14ac:dyDescent="0.2">
      <c r="B200" s="2"/>
      <c r="C200" s="2" t="s">
        <v>216</v>
      </c>
      <c r="D200" s="2">
        <v>1</v>
      </c>
      <c r="E200" s="1">
        <v>2.83</v>
      </c>
    </row>
    <row r="201" spans="2:7" x14ac:dyDescent="0.2">
      <c r="B201" s="2"/>
      <c r="C201" s="2" t="s">
        <v>217</v>
      </c>
      <c r="D201" s="2">
        <v>2</v>
      </c>
      <c r="E201" s="1">
        <v>6.93</v>
      </c>
    </row>
    <row r="202" spans="2:7" x14ac:dyDescent="0.2">
      <c r="B202" s="14" t="s">
        <v>218</v>
      </c>
      <c r="C202" s="14"/>
      <c r="D202" s="14">
        <v>279</v>
      </c>
      <c r="E202" s="15">
        <v>3151.1200000000003</v>
      </c>
      <c r="F202" s="15"/>
    </row>
    <row r="203" spans="2:7" x14ac:dyDescent="0.2">
      <c r="B203" s="2" t="s">
        <v>219</v>
      </c>
      <c r="C203" s="2" t="s">
        <v>220</v>
      </c>
      <c r="D203" s="2">
        <v>89</v>
      </c>
      <c r="E203" s="1">
        <v>890</v>
      </c>
      <c r="F203" s="1" t="s">
        <v>193</v>
      </c>
      <c r="G203" s="25">
        <f>E214</f>
        <v>26281.57</v>
      </c>
    </row>
    <row r="204" spans="2:7" x14ac:dyDescent="0.2">
      <c r="B204" s="2"/>
      <c r="C204" s="2" t="s">
        <v>221</v>
      </c>
      <c r="D204" s="2">
        <v>186</v>
      </c>
      <c r="E204" s="1">
        <v>1820.79</v>
      </c>
    </row>
    <row r="205" spans="2:7" x14ac:dyDescent="0.2">
      <c r="B205" s="2"/>
      <c r="C205" s="2" t="s">
        <v>222</v>
      </c>
      <c r="D205" s="2">
        <v>1075</v>
      </c>
      <c r="E205" s="1">
        <v>10073.98</v>
      </c>
    </row>
    <row r="206" spans="2:7" x14ac:dyDescent="0.2">
      <c r="B206" s="2"/>
      <c r="C206" s="2" t="s">
        <v>223</v>
      </c>
      <c r="D206" s="2">
        <v>89</v>
      </c>
      <c r="E206" s="1">
        <v>946.32999999999993</v>
      </c>
    </row>
    <row r="207" spans="2:7" x14ac:dyDescent="0.2">
      <c r="B207" s="2"/>
      <c r="C207" s="2" t="s">
        <v>224</v>
      </c>
      <c r="D207" s="2">
        <v>485</v>
      </c>
      <c r="E207" s="1">
        <v>6468.31</v>
      </c>
    </row>
    <row r="208" spans="2:7" x14ac:dyDescent="0.2">
      <c r="B208" s="2"/>
      <c r="C208" s="2" t="s">
        <v>225</v>
      </c>
      <c r="D208" s="2">
        <v>45</v>
      </c>
      <c r="E208" s="1">
        <v>450</v>
      </c>
    </row>
    <row r="209" spans="2:7" x14ac:dyDescent="0.2">
      <c r="B209" s="2"/>
      <c r="C209" s="2" t="s">
        <v>226</v>
      </c>
      <c r="D209" s="2">
        <v>178</v>
      </c>
      <c r="E209" s="1">
        <v>1780</v>
      </c>
    </row>
    <row r="210" spans="2:7" x14ac:dyDescent="0.2">
      <c r="B210" s="2"/>
      <c r="C210" s="2" t="s">
        <v>227</v>
      </c>
      <c r="D210" s="2">
        <v>52</v>
      </c>
      <c r="E210" s="1">
        <v>472.34999999999997</v>
      </c>
    </row>
    <row r="211" spans="2:7" x14ac:dyDescent="0.2">
      <c r="B211" s="2"/>
      <c r="C211" s="2" t="s">
        <v>228</v>
      </c>
      <c r="D211" s="2">
        <v>204</v>
      </c>
      <c r="E211" s="1">
        <v>1898.77</v>
      </c>
    </row>
    <row r="212" spans="2:7" x14ac:dyDescent="0.2">
      <c r="B212" s="2"/>
      <c r="C212" s="2" t="s">
        <v>229</v>
      </c>
      <c r="D212" s="2">
        <v>89</v>
      </c>
      <c r="E212" s="1">
        <v>1283.3</v>
      </c>
    </row>
    <row r="213" spans="2:7" x14ac:dyDescent="0.2">
      <c r="B213" s="2"/>
      <c r="C213" s="2" t="s">
        <v>230</v>
      </c>
      <c r="D213" s="2">
        <v>16</v>
      </c>
      <c r="E213" s="1">
        <v>197.74</v>
      </c>
    </row>
    <row r="214" spans="2:7" x14ac:dyDescent="0.2">
      <c r="B214" s="14" t="s">
        <v>231</v>
      </c>
      <c r="C214" s="14"/>
      <c r="D214" s="14">
        <v>2508</v>
      </c>
      <c r="E214" s="15">
        <v>26281.57</v>
      </c>
      <c r="F214" s="15"/>
    </row>
    <row r="215" spans="2:7" x14ac:dyDescent="0.2">
      <c r="B215" s="2" t="s">
        <v>232</v>
      </c>
      <c r="C215" s="2" t="s">
        <v>233</v>
      </c>
      <c r="D215" s="2">
        <v>2</v>
      </c>
      <c r="E215" s="1">
        <v>6.93</v>
      </c>
      <c r="F215" s="1" t="s">
        <v>193</v>
      </c>
      <c r="G215" s="25">
        <f>E219</f>
        <v>1145.6200000000001</v>
      </c>
    </row>
    <row r="216" spans="2:7" x14ac:dyDescent="0.2">
      <c r="B216" s="2"/>
      <c r="C216" s="2" t="s">
        <v>234</v>
      </c>
      <c r="D216" s="2">
        <v>1</v>
      </c>
      <c r="E216" s="1">
        <v>10</v>
      </c>
    </row>
    <row r="217" spans="2:7" x14ac:dyDescent="0.2">
      <c r="B217" s="2"/>
      <c r="C217" s="2" t="s">
        <v>235</v>
      </c>
      <c r="D217" s="2">
        <v>4</v>
      </c>
      <c r="E217" s="1">
        <v>13.86</v>
      </c>
    </row>
    <row r="218" spans="2:7" x14ac:dyDescent="0.2">
      <c r="B218" s="2"/>
      <c r="C218" s="2" t="s">
        <v>236</v>
      </c>
      <c r="D218" s="2">
        <v>70</v>
      </c>
      <c r="E218" s="1">
        <v>1114.8300000000002</v>
      </c>
    </row>
    <row r="219" spans="2:7" x14ac:dyDescent="0.2">
      <c r="B219" s="14" t="s">
        <v>237</v>
      </c>
      <c r="C219" s="14"/>
      <c r="D219" s="14">
        <v>77</v>
      </c>
      <c r="E219" s="15">
        <v>1145.6200000000001</v>
      </c>
      <c r="F219" s="15"/>
    </row>
    <row r="220" spans="2:7" x14ac:dyDescent="0.2">
      <c r="B220" s="2" t="s">
        <v>238</v>
      </c>
      <c r="C220" s="2" t="s">
        <v>239</v>
      </c>
      <c r="D220" s="2">
        <v>435</v>
      </c>
      <c r="E220" s="1">
        <v>4231.1000000000004</v>
      </c>
    </row>
    <row r="221" spans="2:7" x14ac:dyDescent="0.2">
      <c r="B221" s="2"/>
      <c r="C221" s="2" t="s">
        <v>240</v>
      </c>
      <c r="D221" s="2">
        <v>213</v>
      </c>
      <c r="E221" s="1">
        <v>2030.07</v>
      </c>
    </row>
    <row r="222" spans="2:7" x14ac:dyDescent="0.2">
      <c r="B222" s="2"/>
      <c r="C222" s="2" t="s">
        <v>241</v>
      </c>
      <c r="D222" s="2">
        <v>151</v>
      </c>
      <c r="E222" s="1">
        <v>1470.79</v>
      </c>
    </row>
    <row r="223" spans="2:7" x14ac:dyDescent="0.2">
      <c r="B223" s="2"/>
      <c r="C223" s="2" t="s">
        <v>242</v>
      </c>
      <c r="D223" s="2">
        <v>2851</v>
      </c>
      <c r="E223" s="1">
        <v>45732.46</v>
      </c>
    </row>
    <row r="224" spans="2:7" x14ac:dyDescent="0.2">
      <c r="B224" s="2"/>
      <c r="C224" s="2" t="s">
        <v>243</v>
      </c>
      <c r="D224" s="2">
        <v>1587</v>
      </c>
      <c r="E224" s="1">
        <v>24941.770000000004</v>
      </c>
    </row>
    <row r="225" spans="2:6" x14ac:dyDescent="0.2">
      <c r="B225" s="2"/>
      <c r="C225" s="2" t="s">
        <v>244</v>
      </c>
      <c r="D225" s="2">
        <v>179</v>
      </c>
      <c r="E225" s="1">
        <v>1790</v>
      </c>
    </row>
    <row r="226" spans="2:6" x14ac:dyDescent="0.2">
      <c r="B226" s="2"/>
      <c r="C226" s="2" t="s">
        <v>245</v>
      </c>
      <c r="D226" s="2">
        <v>165</v>
      </c>
      <c r="E226" s="1">
        <v>1825.0099999999998</v>
      </c>
    </row>
    <row r="227" spans="2:6" x14ac:dyDescent="0.2">
      <c r="B227" s="2"/>
      <c r="C227" s="2" t="s">
        <v>246</v>
      </c>
      <c r="D227" s="2">
        <v>763</v>
      </c>
      <c r="E227" s="1">
        <v>11021.09</v>
      </c>
    </row>
    <row r="228" spans="2:6" x14ac:dyDescent="0.2">
      <c r="B228" s="2"/>
      <c r="C228" s="2" t="s">
        <v>247</v>
      </c>
      <c r="D228" s="2">
        <v>110</v>
      </c>
      <c r="E228" s="1">
        <v>1073.8600000000001</v>
      </c>
    </row>
    <row r="229" spans="2:6" x14ac:dyDescent="0.2">
      <c r="B229" s="2"/>
      <c r="C229" s="2" t="s">
        <v>248</v>
      </c>
      <c r="D229" s="2">
        <v>682</v>
      </c>
      <c r="E229" s="1">
        <v>10864.839999999998</v>
      </c>
    </row>
    <row r="230" spans="2:6" x14ac:dyDescent="0.2">
      <c r="B230" s="2"/>
      <c r="C230" s="2" t="s">
        <v>249</v>
      </c>
      <c r="D230" s="2">
        <v>210</v>
      </c>
      <c r="E230" s="1">
        <v>2073.8599999999997</v>
      </c>
    </row>
    <row r="231" spans="2:6" x14ac:dyDescent="0.2">
      <c r="B231" s="2"/>
      <c r="C231" s="2" t="s">
        <v>250</v>
      </c>
      <c r="D231" s="2">
        <v>432</v>
      </c>
      <c r="E231" s="1">
        <v>4264.47</v>
      </c>
    </row>
    <row r="232" spans="2:6" x14ac:dyDescent="0.2">
      <c r="B232" s="2"/>
      <c r="C232" s="2" t="s">
        <v>251</v>
      </c>
      <c r="D232" s="2">
        <v>47</v>
      </c>
      <c r="E232" s="1">
        <v>470</v>
      </c>
    </row>
    <row r="233" spans="2:6" x14ac:dyDescent="0.2">
      <c r="B233" s="2"/>
      <c r="C233" s="2" t="s">
        <v>252</v>
      </c>
      <c r="D233" s="2">
        <v>71</v>
      </c>
      <c r="E233" s="1">
        <v>710</v>
      </c>
    </row>
    <row r="234" spans="2:6" x14ac:dyDescent="0.2">
      <c r="B234" s="2"/>
      <c r="C234" s="2" t="s">
        <v>253</v>
      </c>
      <c r="D234" s="2">
        <v>119</v>
      </c>
      <c r="E234" s="1">
        <v>471.47999999999996</v>
      </c>
    </row>
    <row r="235" spans="2:6" x14ac:dyDescent="0.2">
      <c r="B235" s="2"/>
      <c r="C235" s="2" t="s">
        <v>254</v>
      </c>
      <c r="D235" s="2">
        <v>113</v>
      </c>
      <c r="E235" s="1">
        <v>1044.4099999999999</v>
      </c>
    </row>
    <row r="236" spans="2:6" x14ac:dyDescent="0.2">
      <c r="B236" s="2"/>
      <c r="C236" s="2" t="s">
        <v>255</v>
      </c>
      <c r="D236" s="2">
        <v>430</v>
      </c>
      <c r="E236" s="1">
        <v>4214.4100000000008</v>
      </c>
    </row>
    <row r="237" spans="2:6" x14ac:dyDescent="0.2">
      <c r="B237" s="2"/>
      <c r="C237" s="12" t="s">
        <v>256</v>
      </c>
      <c r="D237" s="12">
        <v>118</v>
      </c>
      <c r="E237" s="13">
        <v>1418.7100000000003</v>
      </c>
      <c r="F237" s="13">
        <f>E240</f>
        <v>128377.91</v>
      </c>
    </row>
    <row r="238" spans="2:6" x14ac:dyDescent="0.2">
      <c r="B238" s="2"/>
      <c r="C238" s="2" t="s">
        <v>257</v>
      </c>
      <c r="D238" s="2">
        <v>688</v>
      </c>
      <c r="E238" s="1">
        <v>6805.7200000000012</v>
      </c>
    </row>
    <row r="239" spans="2:6" x14ac:dyDescent="0.2">
      <c r="B239" s="2"/>
      <c r="C239" s="2" t="s">
        <v>258</v>
      </c>
      <c r="D239" s="2">
        <v>195</v>
      </c>
      <c r="E239" s="1">
        <v>1923.8600000000001</v>
      </c>
    </row>
    <row r="240" spans="2:6" x14ac:dyDescent="0.2">
      <c r="B240" s="14" t="s">
        <v>259</v>
      </c>
      <c r="C240" s="14"/>
      <c r="D240" s="14">
        <v>9559</v>
      </c>
      <c r="E240" s="15">
        <v>128377.91</v>
      </c>
      <c r="F240" s="15"/>
    </row>
    <row r="241" spans="1:6" x14ac:dyDescent="0.2">
      <c r="B241" s="2" t="s">
        <v>260</v>
      </c>
      <c r="C241" s="2" t="s">
        <v>261</v>
      </c>
      <c r="D241" s="2">
        <v>12</v>
      </c>
      <c r="E241" s="1">
        <v>41.58</v>
      </c>
    </row>
    <row r="242" spans="1:6" x14ac:dyDescent="0.2">
      <c r="B242" s="2"/>
      <c r="C242" s="2" t="s">
        <v>262</v>
      </c>
      <c r="D242" s="2">
        <v>31</v>
      </c>
      <c r="E242" s="1">
        <v>102.97</v>
      </c>
    </row>
    <row r="243" spans="1:6" x14ac:dyDescent="0.2">
      <c r="B243" s="2"/>
      <c r="C243" s="2" t="s">
        <v>263</v>
      </c>
      <c r="D243" s="2">
        <v>14</v>
      </c>
      <c r="E243" s="1">
        <v>48.51</v>
      </c>
    </row>
    <row r="244" spans="1:6" x14ac:dyDescent="0.2">
      <c r="B244" s="2"/>
      <c r="C244" s="2" t="s">
        <v>264</v>
      </c>
      <c r="D244" s="2">
        <v>5</v>
      </c>
      <c r="E244" s="1">
        <v>17.96</v>
      </c>
    </row>
    <row r="245" spans="1:6" x14ac:dyDescent="0.2">
      <c r="B245" s="2"/>
      <c r="C245" s="2" t="s">
        <v>265</v>
      </c>
      <c r="D245" s="2">
        <v>6</v>
      </c>
      <c r="E245" s="1">
        <v>18.25</v>
      </c>
    </row>
    <row r="246" spans="1:6" x14ac:dyDescent="0.2">
      <c r="B246" s="2"/>
      <c r="C246" s="2" t="s">
        <v>266</v>
      </c>
      <c r="D246" s="2">
        <v>4</v>
      </c>
      <c r="E246" s="1">
        <v>13.86</v>
      </c>
    </row>
    <row r="247" spans="1:6" x14ac:dyDescent="0.2">
      <c r="B247" s="2"/>
      <c r="C247" s="2" t="s">
        <v>267</v>
      </c>
      <c r="D247" s="2">
        <v>2</v>
      </c>
      <c r="E247" s="1">
        <v>6.93</v>
      </c>
    </row>
    <row r="248" spans="1:6" x14ac:dyDescent="0.2">
      <c r="B248" s="2"/>
      <c r="C248" s="2" t="s">
        <v>268</v>
      </c>
      <c r="D248" s="2">
        <v>37</v>
      </c>
      <c r="E248" s="1">
        <v>128.83999999999997</v>
      </c>
    </row>
    <row r="249" spans="1:6" x14ac:dyDescent="0.2">
      <c r="B249" s="2"/>
      <c r="C249" s="2" t="s">
        <v>269</v>
      </c>
      <c r="D249" s="2">
        <v>3</v>
      </c>
      <c r="E249" s="1">
        <v>9.76</v>
      </c>
    </row>
    <row r="250" spans="1:6" x14ac:dyDescent="0.2">
      <c r="B250" s="2"/>
      <c r="C250" s="2" t="s">
        <v>270</v>
      </c>
      <c r="D250" s="2">
        <v>40</v>
      </c>
      <c r="E250" s="1">
        <v>218.02</v>
      </c>
    </row>
    <row r="251" spans="1:6" x14ac:dyDescent="0.2">
      <c r="B251" s="2"/>
      <c r="C251" s="2" t="s">
        <v>271</v>
      </c>
      <c r="D251" s="2">
        <v>8</v>
      </c>
      <c r="E251" s="1">
        <v>28.990000000000002</v>
      </c>
    </row>
    <row r="252" spans="1:6" x14ac:dyDescent="0.2">
      <c r="B252" s="2"/>
      <c r="C252" s="2" t="s">
        <v>272</v>
      </c>
      <c r="D252" s="2">
        <v>124</v>
      </c>
      <c r="E252" s="1">
        <v>705.81999999999994</v>
      </c>
    </row>
    <row r="253" spans="1:6" x14ac:dyDescent="0.2">
      <c r="B253" s="2"/>
      <c r="C253" s="12" t="s">
        <v>260</v>
      </c>
      <c r="D253" s="12">
        <v>105</v>
      </c>
      <c r="E253" s="13">
        <v>548.32999999999993</v>
      </c>
      <c r="F253" s="13">
        <f>E254</f>
        <v>1889.8199999999997</v>
      </c>
    </row>
    <row r="254" spans="1:6" x14ac:dyDescent="0.2">
      <c r="B254" s="14" t="s">
        <v>273</v>
      </c>
      <c r="C254" s="14"/>
      <c r="D254" s="14">
        <v>391</v>
      </c>
      <c r="E254" s="15">
        <v>1889.8199999999997</v>
      </c>
      <c r="F254" s="15"/>
    </row>
    <row r="255" spans="1:6" x14ac:dyDescent="0.2">
      <c r="A255" s="18" t="s">
        <v>274</v>
      </c>
      <c r="B255" s="19"/>
      <c r="C255" s="19"/>
      <c r="D255" s="19">
        <v>13309</v>
      </c>
      <c r="E255" s="20">
        <v>165642.94999999995</v>
      </c>
      <c r="F255" s="20"/>
    </row>
    <row r="256" spans="1:6" x14ac:dyDescent="0.2">
      <c r="A256" s="3">
        <v>17</v>
      </c>
      <c r="B256" s="2" t="s">
        <v>275</v>
      </c>
      <c r="C256" s="12" t="s">
        <v>276</v>
      </c>
      <c r="D256" s="12">
        <v>1</v>
      </c>
      <c r="E256" s="13">
        <v>18.55</v>
      </c>
      <c r="F256" s="13">
        <f>E257</f>
        <v>18.55</v>
      </c>
    </row>
    <row r="257" spans="1:7" x14ac:dyDescent="0.2">
      <c r="B257" s="14" t="s">
        <v>277</v>
      </c>
      <c r="C257" s="14"/>
      <c r="D257" s="14">
        <v>1</v>
      </c>
      <c r="E257" s="15">
        <v>18.55</v>
      </c>
      <c r="F257" s="15"/>
    </row>
    <row r="258" spans="1:7" x14ac:dyDescent="0.2">
      <c r="B258" s="2" t="s">
        <v>278</v>
      </c>
      <c r="C258" s="2" t="s">
        <v>279</v>
      </c>
      <c r="D258" s="2">
        <v>60</v>
      </c>
      <c r="E258" s="1">
        <v>1095.9000000000001</v>
      </c>
      <c r="F258" s="1" t="s">
        <v>280</v>
      </c>
      <c r="G258" s="25">
        <f>E259</f>
        <v>1095.9000000000001</v>
      </c>
    </row>
    <row r="259" spans="1:7" x14ac:dyDescent="0.2">
      <c r="B259" s="14" t="s">
        <v>281</v>
      </c>
      <c r="C259" s="14"/>
      <c r="D259" s="14">
        <v>60</v>
      </c>
      <c r="E259" s="15">
        <v>1095.9000000000001</v>
      </c>
      <c r="F259" s="15"/>
    </row>
    <row r="260" spans="1:7" x14ac:dyDescent="0.2">
      <c r="B260" s="2" t="s">
        <v>282</v>
      </c>
      <c r="C260" s="12" t="s">
        <v>283</v>
      </c>
      <c r="D260" s="12">
        <v>34</v>
      </c>
      <c r="E260" s="13">
        <v>630.70000000000005</v>
      </c>
      <c r="F260" s="13">
        <f>E263</f>
        <v>760.55000000000007</v>
      </c>
    </row>
    <row r="261" spans="1:7" x14ac:dyDescent="0.2">
      <c r="B261" s="2"/>
      <c r="C261" s="2" t="s">
        <v>284</v>
      </c>
      <c r="D261" s="2">
        <v>5</v>
      </c>
      <c r="E261" s="1">
        <v>92.75</v>
      </c>
    </row>
    <row r="262" spans="1:7" x14ac:dyDescent="0.2">
      <c r="B262" s="2"/>
      <c r="C262" s="23" t="s">
        <v>285</v>
      </c>
      <c r="D262" s="23">
        <v>2</v>
      </c>
      <c r="E262" s="24">
        <v>37.1</v>
      </c>
      <c r="F262" s="24"/>
    </row>
    <row r="263" spans="1:7" x14ac:dyDescent="0.2">
      <c r="B263" s="14" t="s">
        <v>286</v>
      </c>
      <c r="C263" s="14"/>
      <c r="D263" s="14">
        <v>41</v>
      </c>
      <c r="E263" s="15">
        <v>760.55000000000007</v>
      </c>
      <c r="F263" s="15"/>
    </row>
    <row r="264" spans="1:7" x14ac:dyDescent="0.2">
      <c r="B264" s="2" t="s">
        <v>287</v>
      </c>
      <c r="C264" s="2" t="s">
        <v>288</v>
      </c>
      <c r="D264" s="2">
        <v>1</v>
      </c>
      <c r="E264" s="1">
        <v>4.0999999999999996</v>
      </c>
    </row>
    <row r="265" spans="1:7" x14ac:dyDescent="0.2">
      <c r="B265" s="2"/>
      <c r="C265" s="12" t="s">
        <v>289</v>
      </c>
      <c r="D265" s="12">
        <v>1</v>
      </c>
      <c r="E265" s="13">
        <v>18.55</v>
      </c>
      <c r="F265" s="13">
        <f>E266</f>
        <v>22.65</v>
      </c>
    </row>
    <row r="266" spans="1:7" x14ac:dyDescent="0.2">
      <c r="B266" s="14" t="s">
        <v>290</v>
      </c>
      <c r="C266" s="14"/>
      <c r="D266" s="14">
        <v>2</v>
      </c>
      <c r="E266" s="15">
        <v>22.65</v>
      </c>
      <c r="F266" s="15"/>
    </row>
    <row r="267" spans="1:7" x14ac:dyDescent="0.2">
      <c r="A267" s="18" t="s">
        <v>291</v>
      </c>
      <c r="B267" s="19"/>
      <c r="C267" s="19"/>
      <c r="D267" s="19">
        <v>104</v>
      </c>
      <c r="E267" s="20">
        <v>1897.6499999999999</v>
      </c>
      <c r="F267" s="20"/>
    </row>
    <row r="268" spans="1:7" x14ac:dyDescent="0.2">
      <c r="A268" s="3" t="s">
        <v>292</v>
      </c>
      <c r="B268" s="2"/>
      <c r="C268" s="2"/>
      <c r="D268" s="28">
        <v>102740</v>
      </c>
      <c r="E268" s="1">
        <v>1393118.8700000017</v>
      </c>
      <c r="F268" s="1">
        <f>SUM(F10:G267)</f>
        <v>1393118.8700000003</v>
      </c>
    </row>
  </sheetData>
  <mergeCells count="3">
    <mergeCell ref="A1:F1"/>
    <mergeCell ref="A3:F3"/>
    <mergeCell ref="A4:F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Proposta para receb $ (2)</vt:lpstr>
      <vt:lpstr>Proposta para receb $</vt:lpstr>
      <vt:lpstr>'Proposta para receb $ (2)'!Titulos_de_impressao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Komi Tanaka</dc:creator>
  <cp:lastModifiedBy>Paula Komi Tanaka</cp:lastModifiedBy>
  <cp:lastPrinted>2019-02-21T13:38:51Z</cp:lastPrinted>
  <dcterms:created xsi:type="dcterms:W3CDTF">2018-12-27T19:38:19Z</dcterms:created>
  <dcterms:modified xsi:type="dcterms:W3CDTF">2019-02-21T14:33:22Z</dcterms:modified>
</cp:coreProperties>
</file>